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C:\Users\Stacey\Documents\Stacey Barr Pty Ltd\H01 Information Products\PuMP Maturity Score\"/>
    </mc:Choice>
  </mc:AlternateContent>
  <xr:revisionPtr revIDLastSave="0" documentId="13_ncr:1_{97C4C5EA-DB63-45AF-AC3F-448C873CF54D}" xr6:coauthVersionLast="47" xr6:coauthVersionMax="47" xr10:uidLastSave="{00000000-0000-0000-0000-000000000000}"/>
  <workbookProtection workbookAlgorithmName="SHA-512" workbookHashValue="xrIvhkcHEuMhP0dtsJYvoPpAOsUlpQ3bYrv2cfIXLkOrZTOekHQvDwUplJqGHfqeKSUm57No7RNt9MFIP2Xj+Q==" workbookSaltValue="ldmxDScyI4QZ9b5hozeA2g==" workbookSpinCount="100000" lockStructure="1"/>
  <bookViews>
    <workbookView xWindow="7230" yWindow="870" windowWidth="23250" windowHeight="14520" tabRatio="712" xr2:uid="{00000000-000D-0000-FFFF-FFFF00000000}"/>
  </bookViews>
  <sheets>
    <sheet name="Maturity Assessment" sheetId="11" r:id="rId1"/>
    <sheet name="Maturity Score" sheetId="10" r:id="rId2"/>
    <sheet name="Maturity Score Concise" sheetId="1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 i="12" l="1"/>
  <c r="C12" i="12"/>
  <c r="C11" i="12"/>
  <c r="C10" i="12"/>
  <c r="C9" i="12"/>
  <c r="C8" i="12"/>
  <c r="C7" i="12"/>
  <c r="C6" i="12"/>
  <c r="C5" i="12"/>
  <c r="C4" i="12"/>
  <c r="C4" i="10"/>
  <c r="C5" i="10"/>
  <c r="C6" i="10"/>
  <c r="C7" i="10"/>
  <c r="C8" i="10"/>
  <c r="C9" i="10"/>
  <c r="C10" i="10"/>
  <c r="R37" i="11"/>
  <c r="C13" i="10" s="1"/>
  <c r="C12" i="10" l="1"/>
  <c r="C11" i="10"/>
  <c r="Q7" i="11" l="1"/>
  <c r="R7" i="11"/>
  <c r="Q8" i="11"/>
  <c r="R8" i="11"/>
  <c r="Q9" i="11"/>
  <c r="R9" i="11"/>
  <c r="Q10" i="11"/>
  <c r="R10" i="11"/>
  <c r="Q11" i="11"/>
  <c r="R11" i="11"/>
  <c r="Q12" i="11"/>
  <c r="R12" i="11"/>
  <c r="Q13" i="11"/>
  <c r="R13" i="11"/>
  <c r="Q14" i="11"/>
  <c r="R14" i="11"/>
  <c r="Q15" i="11"/>
  <c r="R15" i="11"/>
  <c r="Q16" i="11"/>
  <c r="R16" i="11"/>
  <c r="Q17" i="11"/>
  <c r="R17" i="11"/>
  <c r="Q18" i="11"/>
  <c r="R18" i="11"/>
  <c r="Q19" i="11"/>
  <c r="R19" i="11"/>
  <c r="Q20" i="11"/>
  <c r="R20" i="11"/>
  <c r="Q21" i="11"/>
  <c r="R21" i="11"/>
  <c r="Q22" i="11"/>
  <c r="R22" i="11"/>
  <c r="Q23" i="11"/>
  <c r="R23" i="11"/>
  <c r="Q24" i="11"/>
  <c r="R24" i="11"/>
  <c r="Q25" i="11"/>
  <c r="R25" i="11"/>
  <c r="Q26" i="11"/>
  <c r="R26" i="11"/>
  <c r="Q27" i="11"/>
  <c r="R27" i="11"/>
  <c r="Q28" i="11"/>
  <c r="R28" i="11"/>
  <c r="Q29" i="11"/>
  <c r="R29" i="11"/>
  <c r="Q30" i="11"/>
  <c r="R30" i="11"/>
  <c r="Q31" i="11"/>
  <c r="R31" i="11"/>
  <c r="Q32" i="11"/>
  <c r="R32" i="11"/>
  <c r="Q33" i="11"/>
  <c r="R33" i="11"/>
  <c r="Q34" i="11"/>
  <c r="R34" i="11"/>
  <c r="Q35" i="11"/>
  <c r="R35" i="11"/>
  <c r="R6" i="11"/>
  <c r="R5" i="11"/>
  <c r="Q6" i="11"/>
  <c r="Q5" i="11"/>
  <c r="P5" i="11"/>
  <c r="P6" i="11"/>
  <c r="P7" i="11"/>
  <c r="P8" i="11"/>
  <c r="P9" i="11"/>
  <c r="P10" i="11"/>
  <c r="P11" i="11"/>
  <c r="P12" i="11"/>
  <c r="P13" i="11"/>
  <c r="P14" i="11"/>
  <c r="P15" i="11"/>
  <c r="P16" i="11"/>
  <c r="P17" i="11"/>
  <c r="P18" i="11"/>
  <c r="P19" i="11"/>
  <c r="P20" i="11"/>
  <c r="P21" i="11"/>
  <c r="P22" i="11"/>
  <c r="P23" i="11"/>
  <c r="P24" i="11"/>
  <c r="P25" i="11"/>
  <c r="P26" i="11"/>
  <c r="P27" i="11"/>
  <c r="P28" i="11"/>
  <c r="P29" i="11"/>
  <c r="P30" i="11"/>
  <c r="P31" i="11"/>
  <c r="P32" i="11"/>
  <c r="P33" i="11"/>
  <c r="P34" i="11"/>
  <c r="P35" i="11"/>
</calcChain>
</file>

<file path=xl/sharedStrings.xml><?xml version="1.0" encoding="utf-8"?>
<sst xmlns="http://schemas.openxmlformats.org/spreadsheetml/2006/main" count="154" uniqueCount="115">
  <si>
    <t>We have a documented strategy that includes goals or objectives in support of our vision/direction.</t>
  </si>
  <si>
    <t>We have dozens of goals and objectives because a lot matters.</t>
  </si>
  <si>
    <t>Every measure is objective evidence that regularly gauges the degree to which a performance result is occurring over time.</t>
  </si>
  <si>
    <t>Most measures are annual or quarterly.</t>
  </si>
  <si>
    <t>Each performance report or dashboard is consistently structured around the goals or objectives measured in the report.</t>
  </si>
  <si>
    <t>Number of Responses</t>
  </si>
  <si>
    <t>Most performance targets are missed.</t>
  </si>
  <si>
    <t>Average Rating</t>
  </si>
  <si>
    <t>Our strategy is very clearly articulated in words that are not ambiguous, and everyone shares the same understanding of these words.</t>
  </si>
  <si>
    <t>Our goals or objectives are statements about the actions, projects or initiatives we want to undertake.</t>
  </si>
  <si>
    <t>Our goals or objectives are statements about the impact, difference or result we want to create or achieve.</t>
  </si>
  <si>
    <t>Each part of the organisation develops its own goals or objectives independently, with no attempt to align them.</t>
  </si>
  <si>
    <t>Our strategy is linked and cascaded from the corporate level to the operational team level, and each member understands their contribution.</t>
  </si>
  <si>
    <t>We have ruthlessly prioritised our goals or objectives to fewer than a dozen or so.</t>
  </si>
  <si>
    <t>Very few (or none) of our measures are clearly linked to our goals and objectives.</t>
  </si>
  <si>
    <t>Every measure is clearly linked to a goal or objective of which it provides meaningful evidence.</t>
  </si>
  <si>
    <t>We have too many measures, or not enough</t>
  </si>
  <si>
    <t>Every important performance aspect of our strategy or business operation is measured with the bare minimum number of measures.</t>
  </si>
  <si>
    <t>People don’t feel engaged or don’t buy in to performance measures and avoid spending time on measurement.</t>
  </si>
  <si>
    <t>All members of the organisation value measures as useful feedback to help them do their jobs better and contribute to the organisation’s vision.</t>
  </si>
  <si>
    <t>None (or very few) of our measures have the data available they need, or to the level of integrity needed.</t>
  </si>
  <si>
    <t>Every measure has the data available that it needs, and to the level of integrity needed.</t>
  </si>
  <si>
    <t>Every measure’s frequency is deliberately chosen to provide the best time-series analysis for quickly identifying signals.</t>
  </si>
  <si>
    <t>There is no guarantee that measures are measuring what they should. Among the measures we have duplication, different versions of the truth, and use of incorrect calculations and analysis.</t>
  </si>
  <si>
    <t>Every measure’s calculation formula is clearly detailed and consistently applied.  There is one version of the truth for each measure (no duplication or ambiguity).</t>
  </si>
  <si>
    <t>There is little to no ownership of performance measures. No-one knows who is responsible for monitoring which measures.</t>
  </si>
  <si>
    <t>Every measure has an owner, and every measure owner feels a strong sense of buy-in to her measures (i.e. they use the measures and value them).</t>
  </si>
  <si>
    <t>Most measures are reported without clear intention or a clear definition of the appropriate responses to different signals.</t>
  </si>
  <si>
    <t>Every measure’s purpose is clear, and its owner knows the appropriate responses (depending on the measure’s signal).</t>
  </si>
  <si>
    <t>Measures pop up like mushrooms, and we have no idea how many we have.</t>
  </si>
  <si>
    <t>Every measure is documented in a corporate dictionary of measure definitions.</t>
  </si>
  <si>
    <t>Performance reports are ad hoc or non-existent. We do not follow a standard performance reporting process.</t>
  </si>
  <si>
    <t>Each performance report or dashboard is designed for a specific audience, tailored to the measures and results that audience owns, and produced regularly and routinely.</t>
  </si>
  <si>
    <t>We use pie charts, stacked bar charts or pre-packaged dashboard tools like dials or gauges—whatever is the default or looks good.</t>
  </si>
  <si>
    <t>Most measures (and when it makes sense) are graphed to show historic time series and highlight important signals about changes in performance over time.</t>
  </si>
  <si>
    <t>Performance reports are hard to navigate. It’s hard to find the information of most use.</t>
  </si>
  <si>
    <t>It’s not clear from performance reports what needs action and what doesn’t. It takes time to work out exactly how performance is tracking.</t>
  </si>
  <si>
    <t>Each performance report or dashboard highlights where performance is tracking well and where it isn’t, so it’s easy to prioritise where to focus.</t>
  </si>
  <si>
    <t>Performance reports are bulky, with updates on project progress and operational minutiae, and users don’t have time to read them all.</t>
  </si>
  <si>
    <t>Each performance report or dashboard contains the essential information to answer what is happening, why, and what should be or is being done.</t>
  </si>
  <si>
    <t>We assess performance by comparing this month to last month (or this week to last week, or this month to the same month last year, etc.)</t>
  </si>
  <si>
    <t>We use statistically valid methods to determine when performance has changed so we don’t react to differences that are part of normal variation.</t>
  </si>
  <si>
    <t>Performance shortfalls and missed targets are easily blamed on outside forces such as the economy, lack of budget or not enough staff.</t>
  </si>
  <si>
    <t>Performance shortfalls are analysed, and the root causes are found and fixed before targets are missed.</t>
  </si>
  <si>
    <t>Measures are used as a tool to assess people’s performance.</t>
  </si>
  <si>
    <t>Measures are used to assess business and process performance, and as a tool for people to make decisions and take action.</t>
  </si>
  <si>
    <t>Most performance targets are achieved.</t>
  </si>
  <si>
    <t>We rush to implement ideas and initiatives without testing first (our motto is ‘Don’t just stand there, do something!’)</t>
  </si>
  <si>
    <t>We use our measures to test strategies and improvement initiatives before full implementation so we don’t waste time or resources on solutions that don’t work.</t>
  </si>
  <si>
    <t>Total Rating</t>
  </si>
  <si>
    <t>Criteria</t>
  </si>
  <si>
    <t>We don’t have a strategy at all.</t>
  </si>
  <si>
    <t>Our strategy uses weasel words such as ‘efficient’, ‘effective’, ‘reliable’, ‘quality’, ‘enhanced’ and ‘sustainable’</t>
  </si>
  <si>
    <r>
      <t>We use milestones or actions as measures (e.g.</t>
    </r>
    <r>
      <rPr>
        <i/>
        <sz val="10"/>
        <rFont val="Avenir LT Std 35 Light"/>
        <family val="2"/>
        <scheme val="minor"/>
      </rPr>
      <t xml:space="preserve"> Implement CRM by June 2011 or Improve customer complaints process</t>
    </r>
    <r>
      <rPr>
        <sz val="10"/>
        <rFont val="Avenir LT Std 35 Light"/>
        <family val="2"/>
        <scheme val="minor"/>
      </rPr>
      <t>)</t>
    </r>
  </si>
  <si>
    <r>
      <t xml:space="preserve">A lot of our measures are simply a few words such as </t>
    </r>
    <r>
      <rPr>
        <i/>
        <sz val="10"/>
        <rFont val="Avenir LT Std 35 Light"/>
        <family val="2"/>
        <scheme val="minor"/>
      </rPr>
      <t>Staff Survey Productivity</t>
    </r>
    <r>
      <rPr>
        <sz val="10"/>
        <rFont val="Avenir LT Std 35 Light"/>
        <family val="2"/>
        <scheme val="minor"/>
      </rPr>
      <t xml:space="preserve"> or </t>
    </r>
    <r>
      <rPr>
        <i/>
        <sz val="10"/>
        <rFont val="Avenir LT Std 35 Light"/>
        <family val="2"/>
        <scheme val="minor"/>
      </rPr>
      <t>Sustainability Index</t>
    </r>
    <r>
      <rPr>
        <sz val="10"/>
        <rFont val="Avenir LT Std 35 Light"/>
        <family val="2"/>
        <scheme val="minor"/>
      </rPr>
      <t xml:space="preserve"> with no clear description of exactly what the measure is.</t>
    </r>
  </si>
  <si>
    <r>
      <t>Every measure has a clear and unique name accompanied by a description of exactly what is being measured (e.g.</t>
    </r>
    <r>
      <rPr>
        <i/>
        <sz val="10"/>
        <rFont val="Avenir LT Std 35 Light"/>
        <family val="2"/>
        <scheme val="minor"/>
      </rPr>
      <t xml:space="preserve"> Overall Customer Satisfaction = average customer satisfaction rating on scale of 1 to 10 for our overall service delivery</t>
    </r>
    <r>
      <rPr>
        <sz val="10"/>
        <rFont val="Avenir LT Std 35 Light"/>
        <family val="2"/>
        <scheme val="minor"/>
      </rPr>
      <t>).</t>
    </r>
  </si>
  <si>
    <t>STAGE</t>
  </si>
  <si>
    <t>SCORE</t>
  </si>
  <si>
    <t>KEY to SUCCESS</t>
  </si>
  <si>
    <t>FOCUS</t>
  </si>
  <si>
    <t>PuMP Step</t>
  </si>
  <si>
    <t>Leverage</t>
  </si>
  <si>
    <t>Causes, not symptoms</t>
  </si>
  <si>
    <t>Execution</t>
  </si>
  <si>
    <t>Insight</t>
  </si>
  <si>
    <t>Feedback, not failure</t>
  </si>
  <si>
    <t>Reports</t>
  </si>
  <si>
    <t>Knowledge</t>
  </si>
  <si>
    <t>Signals, not noise</t>
  </si>
  <si>
    <t>Analysis</t>
  </si>
  <si>
    <t>Truth</t>
  </si>
  <si>
    <t>Details, not dashboards</t>
  </si>
  <si>
    <t>Data</t>
  </si>
  <si>
    <t>Ownership</t>
  </si>
  <si>
    <t>Buy-in, not sign-off</t>
  </si>
  <si>
    <t>Buy-in</t>
  </si>
  <si>
    <t>Evidence</t>
  </si>
  <si>
    <t>Measures, not milestones</t>
  </si>
  <si>
    <t>Quantification</t>
  </si>
  <si>
    <t>Results</t>
  </si>
  <si>
    <t>Clearly, not weasely</t>
  </si>
  <si>
    <t>Goals</t>
  </si>
  <si>
    <t>Control</t>
  </si>
  <si>
    <t>Learning, not judging</t>
  </si>
  <si>
    <t>Purpose</t>
  </si>
  <si>
    <t>EXPLANATION</t>
  </si>
  <si>
    <t>Performance measures trigger investigation into what works and what doesn’t work in the continual quest for improved performance. And at the base of this quest is the search for the root causes that offer the highest leverage for performance improvement effort.</t>
  </si>
  <si>
    <t>Truthful performance measures show how performance is changing through signals of statistical change over time. People are no longer distracted by comparisons between individual measure values. It’s the true signals of change that give the knowledge about performance.</t>
  </si>
  <si>
    <t>Ownership of meaningful measures to improve processes creates desire for those measures to be accurate; to tell the truth about performance. More people feel confident to improve the details of implementation of their measures, from data definition to measure calculation.</t>
  </si>
  <si>
    <t>When goals are understandable and measured meaningfully, people suddenly see how to contribute to what matters in the organisation. They see that performance measurement’s purpose is continuous improvement of processes, and ownership of measures is easier.</t>
  </si>
  <si>
    <t>Too many measures aren’t really good measures at all. They are milestones, activities, trivial counts or concepts that aren’t quantitative. Good measures are evidence of our goals. They have to be deliberately designed from objective evidence of those goals.</t>
  </si>
  <si>
    <t>People use measures the way scientists use them: to test the results of experiments to improve performance. There is no failure if there is learning. Information that leads to learning is insight, because it is  perceived as constructive feedback to guide action.</t>
  </si>
  <si>
    <t xml:space="preserve">Performance Measurement Maturity Score </t>
  </si>
  <si>
    <t>Different parts of the organisation have their own approach (or no approach at all) to choosing, implementing and using performance measures.</t>
  </si>
  <si>
    <t>Performance Measurement Maturity Assessment</t>
  </si>
  <si>
    <t>Approach</t>
  </si>
  <si>
    <t>If an organisation has not overtly considered their approach to performance measurement, what gets measured and how it gets measured is completely ad hoc. Becoming consciously aware that measurement needs a deliberate approach is the only foundation that measurement maturity can be built upon.</t>
  </si>
  <si>
    <t>all</t>
  </si>
  <si>
    <t>Excellence</t>
  </si>
  <si>
    <t>Random</t>
  </si>
  <si>
    <t>Deliberate, not ad hoc</t>
  </si>
  <si>
    <t>decide</t>
  </si>
  <si>
    <t>Performance measurement is seen as something extra to be done and not part of real work.</t>
  </si>
  <si>
    <t>Everyone appreciates how measurement is a vital part of their real work.</t>
  </si>
  <si>
    <t>We have a corporate-wide performance measurement approach that integrates with strategic planning, strategy execution, and operational management.</t>
  </si>
  <si>
    <t>No-one has formal knowledge or skills in performance measurement.</t>
  </si>
  <si>
    <t>Everyone has the knowledge and skill in performance measurement to integrate it into their roles.</t>
  </si>
  <si>
    <t>There is no formal leadership in the organisation's use of performance measurement.</t>
  </si>
  <si>
    <t>Performance measurement is role-modelled and supported by the senior leadership team and led by a corporate performance office.</t>
  </si>
  <si>
    <t>We just keep doing what we've always done with performance measurement.</t>
  </si>
  <si>
    <t>The organisation's performance measurement approach is reviewed, and if required it is redesigned and redeployed.</t>
  </si>
  <si>
    <t>Reflection, not routine</t>
  </si>
  <si>
    <t>Mastery of performance measurement is more than just the routine of using a deliberate approach to measure for continuous improvement. It also requires reflection to evolve and redeploy that deliberate approach to sustain organisational excellence.</t>
  </si>
  <si>
    <t>When the purpose of performance measurement is control and judgment of people, it generates fear and dysfunctional behaviour. But when people see measurement as a tool to help them learn to improve performance, not a rod for their backs, the foundation of a true performance culture forms.</t>
  </si>
  <si>
    <r>
      <t>Most goals are articulated in vague language or corporate-speak, known as weasel words, and it makes them immeasurable. Before we can find meaningful measures, goals must be written clearly, in language a 5</t>
    </r>
    <r>
      <rPr>
        <vertAlign val="superscript"/>
        <sz val="9"/>
        <color rgb="FF000000"/>
        <rFont val="Avenir LT Std 35 Light"/>
        <family val="2"/>
      </rPr>
      <t>th</t>
    </r>
    <r>
      <rPr>
        <sz val="9"/>
        <color rgb="FF000000"/>
        <rFont val="Avenir LT Std 35 Light"/>
        <family val="2"/>
      </rPr>
      <t xml:space="preserve"> grader can understand.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</si>
</sst>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0"/>
      <name val="Arial"/>
    </font>
    <font>
      <b/>
      <sz val="10"/>
      <name val="Avenir LT Std 35 Light"/>
      <family val="2"/>
      <scheme val="minor"/>
    </font>
    <font>
      <sz val="10"/>
      <name val="Avenir LT Std 35 Light"/>
      <family val="2"/>
      <scheme val="minor"/>
    </font>
    <font>
      <i/>
      <sz val="10"/>
      <name val="Avenir LT Std 35 Light"/>
      <family val="2"/>
      <scheme val="minor"/>
    </font>
    <font>
      <b/>
      <sz val="20"/>
      <name val="Avenir LT Std 35 Light"/>
      <family val="2"/>
      <scheme val="minor"/>
    </font>
    <font>
      <sz val="18"/>
      <name val="Avenir LT Std 65 Medium"/>
      <family val="2"/>
      <scheme val="major"/>
    </font>
    <font>
      <sz val="10"/>
      <name val="Avenir LT Std 35 Light"/>
      <family val="2"/>
    </font>
    <font>
      <sz val="9"/>
      <name val="Avenir LT Std 35 Light"/>
      <family val="2"/>
    </font>
    <font>
      <sz val="9"/>
      <color rgb="FFFFFFFF"/>
      <name val="Avenir LT Std 35 Light"/>
      <family val="2"/>
    </font>
    <font>
      <sz val="9"/>
      <color rgb="FF000000"/>
      <name val="Avenir LT Std 35 Light"/>
      <family val="2"/>
    </font>
    <font>
      <vertAlign val="superscript"/>
      <sz val="9"/>
      <color rgb="FF000000"/>
      <name val="Avenir LT Std 35 Light"/>
      <family val="2"/>
    </font>
    <font>
      <sz val="12"/>
      <name val="Avenir LT Std 35 Light"/>
      <family val="2"/>
    </font>
    <font>
      <sz val="10"/>
      <color rgb="FFFFFFFF"/>
      <name val="Avenir LT Std 35 Light"/>
      <family val="2"/>
    </font>
    <font>
      <sz val="10"/>
      <color rgb="FF000000"/>
      <name val="Avenir LT Std 35 Light"/>
      <family val="2"/>
    </font>
    <font>
      <b/>
      <sz val="10"/>
      <color rgb="FFFFFFFF"/>
      <name val="Avenir LT Std 35 Light"/>
      <family val="2"/>
    </font>
    <font>
      <i/>
      <sz val="10"/>
      <color rgb="FFFFFFFF"/>
      <name val="Avenir LT Std 35 Light"/>
      <family val="2"/>
    </font>
    <font>
      <b/>
      <sz val="10"/>
      <color rgb="FF000000"/>
      <name val="Avenir LT Std 35 Light"/>
      <family val="2"/>
    </font>
    <font>
      <i/>
      <sz val="10"/>
      <color rgb="FF000000"/>
      <name val="Avenir LT Std 35 Light"/>
      <family val="2"/>
    </font>
    <font>
      <sz val="20"/>
      <name val="Avenir LT Std 35 Light"/>
      <family val="2"/>
    </font>
    <font>
      <b/>
      <sz val="10"/>
      <color theme="0" tint="-0.34998626667073579"/>
      <name val="Avenir LT Std 35 Light"/>
      <family val="2"/>
      <scheme val="minor"/>
    </font>
    <font>
      <sz val="10"/>
      <color theme="0" tint="-0.34998626667073579"/>
      <name val="Avenir LT Std 35 Light"/>
      <family val="2"/>
      <scheme val="minor"/>
    </font>
    <font>
      <i/>
      <sz val="10"/>
      <color theme="0" tint="-0.34998626667073579"/>
      <name val="Avenir LT Std 35 Light"/>
      <family val="2"/>
      <scheme val="minor"/>
    </font>
    <font>
      <b/>
      <sz val="10"/>
      <color theme="1"/>
      <name val="Avenir LT Std 35 Light"/>
      <family val="2"/>
    </font>
    <font>
      <sz val="10"/>
      <color theme="1"/>
      <name val="Avenir LT Std 35 Light"/>
      <family val="2"/>
    </font>
  </fonts>
  <fills count="13">
    <fill>
      <patternFill patternType="none"/>
    </fill>
    <fill>
      <patternFill patternType="gray125"/>
    </fill>
    <fill>
      <patternFill patternType="solid">
        <fgColor theme="8" tint="0.79998168889431442"/>
        <bgColor indexed="64"/>
      </patternFill>
    </fill>
    <fill>
      <patternFill patternType="solid">
        <fgColor rgb="FF617489"/>
        <bgColor indexed="64"/>
      </patternFill>
    </fill>
    <fill>
      <patternFill patternType="solid">
        <fgColor rgb="FF808D9C"/>
        <bgColor indexed="64"/>
      </patternFill>
    </fill>
    <fill>
      <patternFill patternType="solid">
        <fgColor rgb="FFA2AAB4"/>
        <bgColor indexed="64"/>
      </patternFill>
    </fill>
    <fill>
      <patternFill patternType="solid">
        <fgColor rgb="FFBDC2C9"/>
        <bgColor indexed="64"/>
      </patternFill>
    </fill>
    <fill>
      <patternFill patternType="solid">
        <fgColor rgb="FFD4D7DB"/>
        <bgColor indexed="64"/>
      </patternFill>
    </fill>
    <fill>
      <patternFill patternType="solid">
        <fgColor rgb="FFE8E9EB"/>
        <bgColor indexed="64"/>
      </patternFill>
    </fill>
    <fill>
      <patternFill patternType="solid">
        <fgColor rgb="FFF4F4F5"/>
        <bgColor indexed="64"/>
      </patternFill>
    </fill>
    <fill>
      <patternFill patternType="solid">
        <fgColor rgb="FFFED1C3"/>
        <bgColor indexed="64"/>
      </patternFill>
    </fill>
    <fill>
      <patternFill patternType="solid">
        <fgColor theme="6" tint="0.79998168889431442"/>
        <bgColor indexed="64"/>
      </patternFill>
    </fill>
    <fill>
      <patternFill patternType="solid">
        <fgColor theme="8" tint="-0.499984740745262"/>
        <bgColor indexed="64"/>
      </patternFill>
    </fill>
  </fills>
  <borders count="5">
    <border>
      <left/>
      <right/>
      <top/>
      <bottom/>
      <diagonal/>
    </border>
    <border>
      <left style="thin">
        <color theme="8" tint="0.79998168889431442"/>
      </left>
      <right style="thin">
        <color theme="8" tint="0.79998168889431442"/>
      </right>
      <top style="thin">
        <color theme="8" tint="0.79998168889431442"/>
      </top>
      <bottom style="thin">
        <color theme="8" tint="0.79998168889431442"/>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s>
  <cellStyleXfs count="1">
    <xf numFmtId="0" fontId="0" fillId="0" borderId="0"/>
  </cellStyleXfs>
  <cellXfs count="90">
    <xf numFmtId="0" fontId="0" fillId="0" borderId="0" xfId="0"/>
    <xf numFmtId="0" fontId="2" fillId="0" borderId="0" xfId="0" applyFont="1"/>
    <xf numFmtId="0" fontId="2" fillId="0" borderId="0" xfId="0" applyFont="1" applyAlignment="1">
      <alignment vertical="center"/>
    </xf>
    <xf numFmtId="0" fontId="1" fillId="2" borderId="1" xfId="0" applyFont="1" applyFill="1" applyBorder="1" applyAlignment="1">
      <alignment horizontal="center" vertical="center"/>
    </xf>
    <xf numFmtId="0" fontId="2" fillId="0" borderId="0" xfId="0" applyFont="1" applyAlignment="1">
      <alignment horizontal="center" vertical="center"/>
    </xf>
    <xf numFmtId="164" fontId="2" fillId="0" borderId="0" xfId="0" applyNumberFormat="1" applyFont="1" applyAlignment="1">
      <alignment horizontal="center"/>
    </xf>
    <xf numFmtId="0" fontId="2" fillId="0" borderId="0" xfId="0" applyFont="1" applyAlignment="1">
      <alignment wrapText="1"/>
    </xf>
    <xf numFmtId="164" fontId="1" fillId="0" borderId="0" xfId="0" applyNumberFormat="1" applyFont="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horizontal="center" vertical="center"/>
    </xf>
    <xf numFmtId="0" fontId="2" fillId="0" borderId="1" xfId="0" applyFont="1" applyFill="1" applyBorder="1" applyAlignment="1">
      <alignment vertical="center" wrapText="1"/>
    </xf>
    <xf numFmtId="0" fontId="2" fillId="2" borderId="1" xfId="0" applyFont="1" applyFill="1" applyBorder="1" applyAlignment="1">
      <alignment vertical="center" wrapText="1"/>
    </xf>
    <xf numFmtId="164" fontId="1" fillId="0" borderId="0" xfId="0" applyNumberFormat="1" applyFont="1" applyFill="1" applyAlignment="1">
      <alignment horizontal="center" vertical="center" wrapText="1"/>
    </xf>
    <xf numFmtId="164" fontId="4" fillId="2" borderId="0" xfId="0" applyNumberFormat="1" applyFont="1" applyFill="1" applyAlignment="1">
      <alignment horizontal="center" vertical="center"/>
    </xf>
    <xf numFmtId="0" fontId="5" fillId="0" borderId="0" xfId="0" applyFont="1" applyAlignment="1">
      <alignment horizontal="center" vertical="center"/>
    </xf>
    <xf numFmtId="0" fontId="6" fillId="0" borderId="0" xfId="0" applyFont="1"/>
    <xf numFmtId="0" fontId="7" fillId="0" borderId="0" xfId="0" applyFont="1"/>
    <xf numFmtId="0" fontId="8" fillId="3" borderId="3" xfId="0" applyFont="1" applyFill="1" applyBorder="1" applyAlignment="1">
      <alignment horizontal="left" vertical="center" wrapText="1" readingOrder="1"/>
    </xf>
    <xf numFmtId="0" fontId="8" fillId="4" borderId="4" xfId="0" applyFont="1" applyFill="1" applyBorder="1" applyAlignment="1">
      <alignment horizontal="left" vertical="center" wrapText="1" readingOrder="1"/>
    </xf>
    <xf numFmtId="0" fontId="8" fillId="5" borderId="4" xfId="0" applyFont="1" applyFill="1" applyBorder="1" applyAlignment="1">
      <alignment horizontal="left" vertical="center" wrapText="1" readingOrder="1"/>
    </xf>
    <xf numFmtId="0" fontId="8" fillId="6" borderId="2" xfId="0" applyFont="1" applyFill="1" applyBorder="1" applyAlignment="1">
      <alignment horizontal="left" vertical="center" wrapText="1" readingOrder="1"/>
    </xf>
    <xf numFmtId="0" fontId="9" fillId="7" borderId="3" xfId="0" applyFont="1" applyFill="1" applyBorder="1" applyAlignment="1">
      <alignment horizontal="left" vertical="center" wrapText="1" readingOrder="1"/>
    </xf>
    <xf numFmtId="0" fontId="9" fillId="8" borderId="4" xfId="0" applyFont="1" applyFill="1" applyBorder="1" applyAlignment="1">
      <alignment horizontal="left" vertical="center" wrapText="1" readingOrder="1"/>
    </xf>
    <xf numFmtId="0" fontId="9" fillId="9" borderId="2" xfId="0" applyFont="1" applyFill="1" applyBorder="1" applyAlignment="1">
      <alignment horizontal="left" vertical="center" wrapText="1" readingOrder="1"/>
    </xf>
    <xf numFmtId="0" fontId="9" fillId="10" borderId="3" xfId="0" applyFont="1" applyFill="1" applyBorder="1" applyAlignment="1">
      <alignment horizontal="left" vertical="center" wrapText="1" readingOrder="1"/>
    </xf>
    <xf numFmtId="0" fontId="11" fillId="0" borderId="0" xfId="0" applyFont="1"/>
    <xf numFmtId="0" fontId="11" fillId="0" borderId="0" xfId="0" applyFont="1" applyAlignment="1">
      <alignment horizontal="center"/>
    </xf>
    <xf numFmtId="0" fontId="12" fillId="3" borderId="3" xfId="0" applyFont="1" applyFill="1" applyBorder="1" applyAlignment="1">
      <alignment horizontal="left" vertical="center" wrapText="1" readingOrder="1"/>
    </xf>
    <xf numFmtId="0" fontId="12" fillId="4" borderId="4" xfId="0" applyFont="1" applyFill="1" applyBorder="1" applyAlignment="1">
      <alignment horizontal="left" vertical="center" wrapText="1" readingOrder="1"/>
    </xf>
    <xf numFmtId="0" fontId="12" fillId="5" borderId="4" xfId="0" applyFont="1" applyFill="1" applyBorder="1" applyAlignment="1">
      <alignment horizontal="left" vertical="center" wrapText="1" readingOrder="1"/>
    </xf>
    <xf numFmtId="0" fontId="12" fillId="6" borderId="2" xfId="0" applyFont="1" applyFill="1" applyBorder="1" applyAlignment="1">
      <alignment horizontal="left" vertical="center" wrapText="1" readingOrder="1"/>
    </xf>
    <xf numFmtId="0" fontId="13" fillId="7" borderId="3" xfId="0" applyFont="1" applyFill="1" applyBorder="1" applyAlignment="1">
      <alignment horizontal="left" vertical="center" wrapText="1" readingOrder="1"/>
    </xf>
    <xf numFmtId="0" fontId="13" fillId="8" borderId="4" xfId="0" applyFont="1" applyFill="1" applyBorder="1" applyAlignment="1">
      <alignment horizontal="left" vertical="center" wrapText="1" readingOrder="1"/>
    </xf>
    <xf numFmtId="0" fontId="13" fillId="9" borderId="2" xfId="0" applyFont="1" applyFill="1" applyBorder="1" applyAlignment="1">
      <alignment horizontal="left" vertical="center" wrapText="1" readingOrder="1"/>
    </xf>
    <xf numFmtId="0" fontId="13" fillId="10" borderId="3" xfId="0" applyFont="1" applyFill="1" applyBorder="1" applyAlignment="1">
      <alignment horizontal="left" vertical="center" wrapText="1" readingOrder="1"/>
    </xf>
    <xf numFmtId="0" fontId="14" fillId="3" borderId="3" xfId="0" applyFont="1" applyFill="1" applyBorder="1" applyAlignment="1">
      <alignment horizontal="left" vertical="center" wrapText="1" readingOrder="1"/>
    </xf>
    <xf numFmtId="0" fontId="15" fillId="3" borderId="3" xfId="0" applyFont="1" applyFill="1" applyBorder="1" applyAlignment="1">
      <alignment horizontal="left" vertical="center" wrapText="1" readingOrder="1"/>
    </xf>
    <xf numFmtId="0" fontId="12" fillId="3" borderId="3" xfId="0" applyFont="1" applyFill="1" applyBorder="1" applyAlignment="1">
      <alignment horizontal="center" vertical="center" wrapText="1" readingOrder="1"/>
    </xf>
    <xf numFmtId="0" fontId="14" fillId="4" borderId="4" xfId="0" applyFont="1" applyFill="1" applyBorder="1" applyAlignment="1">
      <alignment horizontal="left" vertical="center" wrapText="1" readingOrder="1"/>
    </xf>
    <xf numFmtId="0" fontId="15" fillId="4" borderId="4" xfId="0" applyFont="1" applyFill="1" applyBorder="1" applyAlignment="1">
      <alignment horizontal="left" vertical="center" wrapText="1" readingOrder="1"/>
    </xf>
    <xf numFmtId="0" fontId="12" fillId="4" borderId="4" xfId="0" applyFont="1" applyFill="1" applyBorder="1" applyAlignment="1">
      <alignment horizontal="center" vertical="center" wrapText="1" readingOrder="1"/>
    </xf>
    <xf numFmtId="0" fontId="14" fillId="5" borderId="4" xfId="0" applyFont="1" applyFill="1" applyBorder="1" applyAlignment="1">
      <alignment horizontal="left" vertical="center" wrapText="1" readingOrder="1"/>
    </xf>
    <xf numFmtId="0" fontId="15" fillId="5" borderId="4" xfId="0" applyFont="1" applyFill="1" applyBorder="1" applyAlignment="1">
      <alignment horizontal="left" vertical="center" wrapText="1" readingOrder="1"/>
    </xf>
    <xf numFmtId="0" fontId="12" fillId="5" borderId="4" xfId="0" applyFont="1" applyFill="1" applyBorder="1" applyAlignment="1">
      <alignment horizontal="center" vertical="center" wrapText="1" readingOrder="1"/>
    </xf>
    <xf numFmtId="0" fontId="14" fillId="6" borderId="2" xfId="0" applyFont="1" applyFill="1" applyBorder="1" applyAlignment="1">
      <alignment horizontal="left" vertical="center" wrapText="1" readingOrder="1"/>
    </xf>
    <xf numFmtId="0" fontId="15" fillId="6" borderId="2" xfId="0" applyFont="1" applyFill="1" applyBorder="1" applyAlignment="1">
      <alignment horizontal="left" vertical="center" wrapText="1" readingOrder="1"/>
    </xf>
    <xf numFmtId="0" fontId="12" fillId="6" borderId="2" xfId="0" applyFont="1" applyFill="1" applyBorder="1" applyAlignment="1">
      <alignment horizontal="center" vertical="center" wrapText="1" readingOrder="1"/>
    </xf>
    <xf numFmtId="0" fontId="16" fillId="7" borderId="3" xfId="0" applyFont="1" applyFill="1" applyBorder="1" applyAlignment="1">
      <alignment horizontal="left" vertical="center" wrapText="1" readingOrder="1"/>
    </xf>
    <xf numFmtId="0" fontId="17" fillId="7" borderId="3" xfId="0" applyFont="1" applyFill="1" applyBorder="1" applyAlignment="1">
      <alignment horizontal="left" vertical="center" wrapText="1" readingOrder="1"/>
    </xf>
    <xf numFmtId="0" fontId="13" fillId="7" borderId="3" xfId="0" applyFont="1" applyFill="1" applyBorder="1" applyAlignment="1">
      <alignment horizontal="center" vertical="center" wrapText="1" readingOrder="1"/>
    </xf>
    <xf numFmtId="0" fontId="16" fillId="8" borderId="4" xfId="0" applyFont="1" applyFill="1" applyBorder="1" applyAlignment="1">
      <alignment horizontal="left" vertical="center" wrapText="1" readingOrder="1"/>
    </xf>
    <xf numFmtId="0" fontId="17" fillId="8" borderId="4" xfId="0" applyFont="1" applyFill="1" applyBorder="1" applyAlignment="1">
      <alignment horizontal="left" vertical="center" wrapText="1" readingOrder="1"/>
    </xf>
    <xf numFmtId="0" fontId="13" fillId="8" borderId="4" xfId="0" applyFont="1" applyFill="1" applyBorder="1" applyAlignment="1">
      <alignment horizontal="center" vertical="center" wrapText="1" readingOrder="1"/>
    </xf>
    <xf numFmtId="0" fontId="16" fillId="9" borderId="2" xfId="0" applyFont="1" applyFill="1" applyBorder="1" applyAlignment="1">
      <alignment horizontal="left" vertical="center" wrapText="1" readingOrder="1"/>
    </xf>
    <xf numFmtId="0" fontId="17" fillId="9" borderId="2" xfId="0" applyFont="1" applyFill="1" applyBorder="1" applyAlignment="1">
      <alignment horizontal="left" vertical="center" wrapText="1" readingOrder="1"/>
    </xf>
    <xf numFmtId="0" fontId="13" fillId="9" borderId="2" xfId="0" applyFont="1" applyFill="1" applyBorder="1" applyAlignment="1">
      <alignment horizontal="center" vertical="center" wrapText="1" readingOrder="1"/>
    </xf>
    <xf numFmtId="0" fontId="16" fillId="10" borderId="3" xfId="0" applyFont="1" applyFill="1" applyBorder="1" applyAlignment="1">
      <alignment horizontal="left" vertical="center" wrapText="1" readingOrder="1"/>
    </xf>
    <xf numFmtId="0" fontId="17" fillId="10" borderId="3" xfId="0" applyFont="1" applyFill="1" applyBorder="1" applyAlignment="1">
      <alignment horizontal="left" vertical="center" wrapText="1" readingOrder="1"/>
    </xf>
    <xf numFmtId="0" fontId="13" fillId="10" borderId="3" xfId="0" applyFont="1" applyFill="1" applyBorder="1" applyAlignment="1">
      <alignment horizontal="center" vertical="center" wrapText="1" readingOrder="1"/>
    </xf>
    <xf numFmtId="0" fontId="11" fillId="0" borderId="0" xfId="0" applyNumberFormat="1" applyFont="1"/>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2" fillId="0" borderId="0" xfId="0" applyFont="1" applyAlignment="1">
      <alignment horizontal="center"/>
    </xf>
    <xf numFmtId="0" fontId="5" fillId="0" borderId="0" xfId="0" applyFont="1" applyAlignment="1">
      <alignment horizontal="center" vertical="center"/>
    </xf>
    <xf numFmtId="0" fontId="11" fillId="0" borderId="0" xfId="0" applyFont="1" applyAlignment="1">
      <alignment horizontal="center"/>
    </xf>
    <xf numFmtId="0" fontId="2" fillId="0" borderId="0" xfId="0" applyFont="1" applyAlignment="1">
      <alignment horizontal="center"/>
    </xf>
    <xf numFmtId="0" fontId="5" fillId="0" borderId="0" xfId="0" applyFont="1" applyAlignment="1">
      <alignment horizontal="center" vertical="center"/>
    </xf>
    <xf numFmtId="0" fontId="11" fillId="0" borderId="0" xfId="0" applyFont="1" applyAlignment="1">
      <alignment horizontal="center"/>
    </xf>
    <xf numFmtId="0" fontId="1" fillId="2" borderId="1" xfId="0" applyFont="1" applyFill="1" applyBorder="1" applyAlignment="1">
      <alignment horizontal="left" vertical="center"/>
    </xf>
    <xf numFmtId="0" fontId="16" fillId="11" borderId="3" xfId="0" applyFont="1" applyFill="1" applyBorder="1" applyAlignment="1">
      <alignment horizontal="left" vertical="center" wrapText="1" readingOrder="1"/>
    </xf>
    <xf numFmtId="0" fontId="17" fillId="11" borderId="3" xfId="0" applyFont="1" applyFill="1" applyBorder="1" applyAlignment="1">
      <alignment horizontal="left" vertical="center" wrapText="1" readingOrder="1"/>
    </xf>
    <xf numFmtId="0" fontId="13" fillId="11" borderId="3" xfId="0" applyFont="1" applyFill="1" applyBorder="1" applyAlignment="1">
      <alignment horizontal="left" vertical="center" wrapText="1" readingOrder="1"/>
    </xf>
    <xf numFmtId="0" fontId="13" fillId="11" borderId="3" xfId="0" applyFont="1" applyFill="1" applyBorder="1" applyAlignment="1">
      <alignment horizontal="center" vertical="center" wrapText="1" readingOrder="1"/>
    </xf>
    <xf numFmtId="0" fontId="9" fillId="11" borderId="3" xfId="0" applyFont="1" applyFill="1" applyBorder="1" applyAlignment="1">
      <alignment horizontal="left" vertical="center" wrapText="1" readingOrder="1"/>
    </xf>
    <xf numFmtId="0" fontId="14" fillId="12" borderId="3" xfId="0" applyFont="1" applyFill="1" applyBorder="1" applyAlignment="1">
      <alignment horizontal="left" vertical="center" wrapText="1" readingOrder="1"/>
    </xf>
    <xf numFmtId="0" fontId="15" fillId="12" borderId="3" xfId="0" applyFont="1" applyFill="1" applyBorder="1" applyAlignment="1">
      <alignment horizontal="left" vertical="center" wrapText="1" readingOrder="1"/>
    </xf>
    <xf numFmtId="0" fontId="12" fillId="12" borderId="3" xfId="0" applyFont="1" applyFill="1" applyBorder="1" applyAlignment="1">
      <alignment horizontal="left" vertical="center" wrapText="1" readingOrder="1"/>
    </xf>
    <xf numFmtId="0" fontId="12" fillId="12" borderId="3" xfId="0" applyFont="1" applyFill="1" applyBorder="1" applyAlignment="1">
      <alignment horizontal="center" vertical="center" wrapText="1" readingOrder="1"/>
    </xf>
    <xf numFmtId="0" fontId="8" fillId="12" borderId="3" xfId="0" applyFont="1" applyFill="1" applyBorder="1" applyAlignment="1">
      <alignment horizontal="left" vertical="center" wrapText="1" readingOrder="1"/>
    </xf>
    <xf numFmtId="0" fontId="19" fillId="0" borderId="0" xfId="0" applyFont="1" applyFill="1" applyAlignment="1">
      <alignment horizontal="center" vertical="center" wrapText="1"/>
    </xf>
    <xf numFmtId="164" fontId="19" fillId="0" borderId="0" xfId="0" applyNumberFormat="1" applyFont="1" applyFill="1" applyAlignment="1">
      <alignment horizontal="center" vertical="center" wrapText="1"/>
    </xf>
    <xf numFmtId="0" fontId="20" fillId="0" borderId="0" xfId="0" applyFont="1" applyAlignment="1">
      <alignment horizontal="center" vertical="center"/>
    </xf>
    <xf numFmtId="0" fontId="21" fillId="0" borderId="0" xfId="0" applyFont="1"/>
    <xf numFmtId="0" fontId="20" fillId="0" borderId="0" xfId="0" applyFont="1"/>
    <xf numFmtId="0" fontId="6" fillId="0" borderId="0" xfId="0" applyFont="1" applyAlignment="1"/>
    <xf numFmtId="0" fontId="22" fillId="0" borderId="2" xfId="0" applyFont="1" applyBorder="1" applyAlignment="1">
      <alignment horizontal="left" wrapText="1" readingOrder="1"/>
    </xf>
    <xf numFmtId="0" fontId="23" fillId="0" borderId="2" xfId="0" applyFont="1" applyBorder="1" applyAlignment="1">
      <alignment horizontal="center" wrapText="1" readingOrder="1"/>
    </xf>
    <xf numFmtId="0" fontId="23" fillId="0" borderId="2" xfId="0" applyFont="1" applyBorder="1" applyAlignment="1">
      <alignment horizontal="left" wrapText="1" readingOrder="1"/>
    </xf>
    <xf numFmtId="0" fontId="23" fillId="0" borderId="0" xfId="0" applyFont="1"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9</xdr:col>
      <xdr:colOff>123825</xdr:colOff>
      <xdr:row>0</xdr:row>
      <xdr:rowOff>95251</xdr:rowOff>
    </xdr:from>
    <xdr:to>
      <xdr:col>13</xdr:col>
      <xdr:colOff>206892</xdr:colOff>
      <xdr:row>0</xdr:row>
      <xdr:rowOff>455251</xdr:rowOff>
    </xdr:to>
    <xdr:pic>
      <xdr:nvPicPr>
        <xdr:cNvPr id="2" name="Picture 1">
          <a:extLst>
            <a:ext uri="{FF2B5EF4-FFF2-40B4-BE49-F238E27FC236}">
              <a16:creationId xmlns:a16="http://schemas.microsoft.com/office/drawing/2014/main" id="{0C57D3F9-FC73-42ED-BA56-A44DC6E807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72025" y="95251"/>
          <a:ext cx="1607067" cy="360000"/>
        </a:xfrm>
        <a:prstGeom prst="rect">
          <a:avLst/>
        </a:prstGeom>
      </xdr:spPr>
    </xdr:pic>
    <xdr:clientData/>
  </xdr:twoCellAnchor>
  <xdr:twoCellAnchor>
    <xdr:from>
      <xdr:col>18</xdr:col>
      <xdr:colOff>219075</xdr:colOff>
      <xdr:row>0</xdr:row>
      <xdr:rowOff>295275</xdr:rowOff>
    </xdr:from>
    <xdr:to>
      <xdr:col>21</xdr:col>
      <xdr:colOff>277263</xdr:colOff>
      <xdr:row>1</xdr:row>
      <xdr:rowOff>342900</xdr:rowOff>
    </xdr:to>
    <xdr:sp macro="" textlink="">
      <xdr:nvSpPr>
        <xdr:cNvPr id="3" name="TextBox 2">
          <a:extLst>
            <a:ext uri="{FF2B5EF4-FFF2-40B4-BE49-F238E27FC236}">
              <a16:creationId xmlns:a16="http://schemas.microsoft.com/office/drawing/2014/main" id="{634DDB0D-6C40-4A34-8A88-AEDEA78823BC}"/>
            </a:ext>
          </a:extLst>
        </xdr:cNvPr>
        <xdr:cNvSpPr txBox="1"/>
      </xdr:nvSpPr>
      <xdr:spPr>
        <a:xfrm>
          <a:off x="11353800" y="295275"/>
          <a:ext cx="1886988" cy="809625"/>
        </a:xfrm>
        <a:prstGeom prst="rect">
          <a:avLst/>
        </a:prstGeom>
        <a:solidFill>
          <a:schemeClr val="bg1">
            <a:lumMod val="95000"/>
          </a:schemeClr>
        </a:solidFill>
        <a:ln w="9525" cmpd="sng">
          <a:solidFill>
            <a:schemeClr val="accent5">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AU" sz="1100">
              <a:solidFill>
                <a:schemeClr val="accent5"/>
              </a:solidFill>
            </a:rPr>
            <a:t>This</a:t>
          </a:r>
          <a:r>
            <a:rPr lang="en-AU" sz="1100" baseline="0">
              <a:solidFill>
                <a:schemeClr val="accent5"/>
              </a:solidFill>
            </a:rPr>
            <a:t> sample</a:t>
          </a:r>
          <a:r>
            <a:rPr lang="en-AU" sz="1100">
              <a:solidFill>
                <a:schemeClr val="accent5"/>
              </a:solidFill>
            </a:rPr>
            <a:t> data should be deleted before you start. It just demonstrates how it</a:t>
          </a:r>
          <a:r>
            <a:rPr lang="en-AU" sz="1100" baseline="0">
              <a:solidFill>
                <a:schemeClr val="accent5"/>
              </a:solidFill>
            </a:rPr>
            <a:t> works.</a:t>
          </a:r>
          <a:endParaRPr lang="en-AU" sz="1100">
            <a:solidFill>
              <a:schemeClr val="accent5"/>
            </a:solidFill>
          </a:endParaRPr>
        </a:p>
      </xdr:txBody>
    </xdr:sp>
    <xdr:clientData/>
  </xdr:twoCellAnchor>
  <xdr:twoCellAnchor>
    <xdr:from>
      <xdr:col>18</xdr:col>
      <xdr:colOff>238125</xdr:colOff>
      <xdr:row>4</xdr:row>
      <xdr:rowOff>238125</xdr:rowOff>
    </xdr:from>
    <xdr:to>
      <xdr:col>21</xdr:col>
      <xdr:colOff>296313</xdr:colOff>
      <xdr:row>7</xdr:row>
      <xdr:rowOff>180975</xdr:rowOff>
    </xdr:to>
    <xdr:sp macro="" textlink="">
      <xdr:nvSpPr>
        <xdr:cNvPr id="4" name="TextBox 3">
          <a:extLst>
            <a:ext uri="{FF2B5EF4-FFF2-40B4-BE49-F238E27FC236}">
              <a16:creationId xmlns:a16="http://schemas.microsoft.com/office/drawing/2014/main" id="{4AFB1B92-172F-45EF-965A-0316474FEE83}"/>
            </a:ext>
          </a:extLst>
        </xdr:cNvPr>
        <xdr:cNvSpPr txBox="1"/>
      </xdr:nvSpPr>
      <xdr:spPr>
        <a:xfrm>
          <a:off x="11372850" y="1962150"/>
          <a:ext cx="1886988" cy="1857375"/>
        </a:xfrm>
        <a:prstGeom prst="rect">
          <a:avLst/>
        </a:prstGeom>
        <a:solidFill>
          <a:schemeClr val="bg1">
            <a:lumMod val="95000"/>
          </a:schemeClr>
        </a:solidFill>
        <a:ln w="9525" cmpd="sng">
          <a:solidFill>
            <a:schemeClr val="accent5">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AU" sz="1100">
              <a:solidFill>
                <a:schemeClr val="accent5"/>
              </a:solidFill>
            </a:rPr>
            <a:t>You can provide just one rating, if it's just you doing the assessment. Or put in the number of people</a:t>
          </a:r>
          <a:r>
            <a:rPr lang="en-AU" sz="1100" baseline="0">
              <a:solidFill>
                <a:schemeClr val="accent5"/>
              </a:solidFill>
            </a:rPr>
            <a:t> for each rating chosen, if you're doing it with a team.</a:t>
          </a:r>
        </a:p>
        <a:p>
          <a:endParaRPr lang="en-AU" sz="1100" baseline="0">
            <a:solidFill>
              <a:schemeClr val="accent5"/>
            </a:solidFill>
          </a:endParaRPr>
        </a:p>
        <a:p>
          <a:r>
            <a:rPr lang="en-AU" sz="1100" baseline="0">
              <a:solidFill>
                <a:schemeClr val="accent5"/>
              </a:solidFill>
            </a:rPr>
            <a:t>The calculations in columns P, Q and R are all updated automatically.</a:t>
          </a:r>
          <a:endParaRPr lang="en-AU" sz="1100">
            <a:solidFill>
              <a:schemeClr val="accent5"/>
            </a:solidFill>
          </a:endParaRPr>
        </a:p>
      </xdr:txBody>
    </xdr:sp>
    <xdr:clientData/>
  </xdr:twoCellAnchor>
  <xdr:twoCellAnchor>
    <xdr:from>
      <xdr:col>19</xdr:col>
      <xdr:colOff>0</xdr:colOff>
      <xdr:row>34</xdr:row>
      <xdr:rowOff>0</xdr:rowOff>
    </xdr:from>
    <xdr:to>
      <xdr:col>22</xdr:col>
      <xdr:colOff>58188</xdr:colOff>
      <xdr:row>34</xdr:row>
      <xdr:rowOff>847725</xdr:rowOff>
    </xdr:to>
    <xdr:sp macro="" textlink="">
      <xdr:nvSpPr>
        <xdr:cNvPr id="5" name="TextBox 4">
          <a:extLst>
            <a:ext uri="{FF2B5EF4-FFF2-40B4-BE49-F238E27FC236}">
              <a16:creationId xmlns:a16="http://schemas.microsoft.com/office/drawing/2014/main" id="{3D5B740B-3223-4A12-B8B2-28F8A11E48E6}"/>
            </a:ext>
          </a:extLst>
        </xdr:cNvPr>
        <xdr:cNvSpPr txBox="1"/>
      </xdr:nvSpPr>
      <xdr:spPr>
        <a:xfrm>
          <a:off x="11744325" y="23345775"/>
          <a:ext cx="1886988" cy="847725"/>
        </a:xfrm>
        <a:prstGeom prst="rect">
          <a:avLst/>
        </a:prstGeom>
        <a:solidFill>
          <a:schemeClr val="bg1">
            <a:lumMod val="95000"/>
          </a:schemeClr>
        </a:solidFill>
        <a:ln w="9525" cmpd="sng">
          <a:solidFill>
            <a:schemeClr val="accent5">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AU" sz="1100">
              <a:solidFill>
                <a:schemeClr val="accent5"/>
              </a:solidFill>
            </a:rPr>
            <a:t>Your score is calculated</a:t>
          </a:r>
          <a:r>
            <a:rPr lang="en-AU" sz="1100" baseline="0">
              <a:solidFill>
                <a:schemeClr val="accent5"/>
              </a:solidFill>
            </a:rPr>
            <a:t> here automatically. Don't ruin it all by trying to update the formula! </a:t>
          </a:r>
          <a:endParaRPr lang="en-AU" sz="1100">
            <a:solidFill>
              <a:schemeClr val="accent5"/>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790575</xdr:colOff>
      <xdr:row>0</xdr:row>
      <xdr:rowOff>52388</xdr:rowOff>
    </xdr:from>
    <xdr:to>
      <xdr:col>7</xdr:col>
      <xdr:colOff>686438</xdr:colOff>
      <xdr:row>0</xdr:row>
      <xdr:rowOff>412388</xdr:rowOff>
    </xdr:to>
    <xdr:pic>
      <xdr:nvPicPr>
        <xdr:cNvPr id="2" name="Picture 1">
          <a:extLst>
            <a:ext uri="{FF2B5EF4-FFF2-40B4-BE49-F238E27FC236}">
              <a16:creationId xmlns:a16="http://schemas.microsoft.com/office/drawing/2014/main" id="{27DDDE65-E4D1-478E-BF44-B3CD9316B5B5}"/>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00500" y="52388"/>
          <a:ext cx="1734188" cy="360000"/>
        </a:xfrm>
        <a:prstGeom prst="rect">
          <a:avLst/>
        </a:prstGeom>
      </xdr:spPr>
    </xdr:pic>
    <xdr:clientData/>
  </xdr:twoCellAnchor>
  <xdr:twoCellAnchor>
    <xdr:from>
      <xdr:col>9</xdr:col>
      <xdr:colOff>66675</xdr:colOff>
      <xdr:row>0</xdr:row>
      <xdr:rowOff>295276</xdr:rowOff>
    </xdr:from>
    <xdr:to>
      <xdr:col>12</xdr:col>
      <xdr:colOff>153438</xdr:colOff>
      <xdr:row>1</xdr:row>
      <xdr:rowOff>85726</xdr:rowOff>
    </xdr:to>
    <xdr:sp macro="" textlink="">
      <xdr:nvSpPr>
        <xdr:cNvPr id="3" name="TextBox 2">
          <a:extLst>
            <a:ext uri="{FF2B5EF4-FFF2-40B4-BE49-F238E27FC236}">
              <a16:creationId xmlns:a16="http://schemas.microsoft.com/office/drawing/2014/main" id="{54A69557-59C7-4E9B-99CB-FD6BEFC60206}"/>
            </a:ext>
          </a:extLst>
        </xdr:cNvPr>
        <xdr:cNvSpPr txBox="1"/>
      </xdr:nvSpPr>
      <xdr:spPr>
        <a:xfrm>
          <a:off x="9191625" y="295276"/>
          <a:ext cx="1886988" cy="552450"/>
        </a:xfrm>
        <a:prstGeom prst="rect">
          <a:avLst/>
        </a:prstGeom>
        <a:solidFill>
          <a:schemeClr val="bg1">
            <a:lumMod val="95000"/>
          </a:schemeClr>
        </a:solidFill>
        <a:ln w="9525" cmpd="sng">
          <a:solidFill>
            <a:schemeClr val="accent5">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AU" sz="1100">
              <a:solidFill>
                <a:schemeClr val="accent5"/>
              </a:solidFill>
            </a:rPr>
            <a:t>Your</a:t>
          </a:r>
          <a:r>
            <a:rPr lang="en-AU" sz="1100" baseline="0">
              <a:solidFill>
                <a:schemeClr val="accent5"/>
              </a:solidFill>
            </a:rPr>
            <a:t> maturity score will appear here automatically.</a:t>
          </a:r>
          <a:endParaRPr lang="en-AU" sz="1100">
            <a:solidFill>
              <a:schemeClr val="accent5"/>
            </a:solidFill>
          </a:endParaRPr>
        </a:p>
      </xdr:txBody>
    </xdr:sp>
    <xdr:clientData/>
  </xdr:twoCellAnchor>
  <xdr:twoCellAnchor>
    <xdr:from>
      <xdr:col>9</xdr:col>
      <xdr:colOff>76200</xdr:colOff>
      <xdr:row>2</xdr:row>
      <xdr:rowOff>47625</xdr:rowOff>
    </xdr:from>
    <xdr:to>
      <xdr:col>12</xdr:col>
      <xdr:colOff>162963</xdr:colOff>
      <xdr:row>4</xdr:row>
      <xdr:rowOff>3675</xdr:rowOff>
    </xdr:to>
    <xdr:sp macro="" textlink="">
      <xdr:nvSpPr>
        <xdr:cNvPr id="4" name="TextBox 3">
          <a:extLst>
            <a:ext uri="{FF2B5EF4-FFF2-40B4-BE49-F238E27FC236}">
              <a16:creationId xmlns:a16="http://schemas.microsoft.com/office/drawing/2014/main" id="{89583FE3-C9DE-4B7D-9E86-F094EFEB82C4}"/>
            </a:ext>
          </a:extLst>
        </xdr:cNvPr>
        <xdr:cNvSpPr txBox="1"/>
      </xdr:nvSpPr>
      <xdr:spPr>
        <a:xfrm>
          <a:off x="9201150" y="1162050"/>
          <a:ext cx="1886988" cy="1070475"/>
        </a:xfrm>
        <a:prstGeom prst="rect">
          <a:avLst/>
        </a:prstGeom>
        <a:solidFill>
          <a:schemeClr val="bg1">
            <a:lumMod val="95000"/>
          </a:schemeClr>
        </a:solidFill>
        <a:ln w="9525" cmpd="sng">
          <a:solidFill>
            <a:schemeClr val="accent5">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AU" sz="1100">
              <a:solidFill>
                <a:schemeClr val="accent5"/>
              </a:solidFill>
            </a:rPr>
            <a:t>Read the</a:t>
          </a:r>
          <a:r>
            <a:rPr lang="en-AU" sz="1100" baseline="0">
              <a:solidFill>
                <a:schemeClr val="accent5"/>
              </a:solidFill>
            </a:rPr>
            <a:t> explanation for the next best action you can work on to improve your performance measurement maturity.</a:t>
          </a:r>
          <a:endParaRPr lang="en-AU" sz="1100">
            <a:solidFill>
              <a:schemeClr val="accent5"/>
            </a:solidFill>
          </a:endParaRPr>
        </a:p>
      </xdr:txBody>
    </xdr:sp>
    <xdr:clientData/>
  </xdr:twoCellAnchor>
  <xdr:twoCellAnchor>
    <xdr:from>
      <xdr:col>9</xdr:col>
      <xdr:colOff>66675</xdr:colOff>
      <xdr:row>4</xdr:row>
      <xdr:rowOff>400050</xdr:rowOff>
    </xdr:from>
    <xdr:to>
      <xdr:col>12</xdr:col>
      <xdr:colOff>153438</xdr:colOff>
      <xdr:row>6</xdr:row>
      <xdr:rowOff>619125</xdr:rowOff>
    </xdr:to>
    <xdr:sp macro="" textlink="">
      <xdr:nvSpPr>
        <xdr:cNvPr id="5" name="TextBox 4">
          <a:extLst>
            <a:ext uri="{FF2B5EF4-FFF2-40B4-BE49-F238E27FC236}">
              <a16:creationId xmlns:a16="http://schemas.microsoft.com/office/drawing/2014/main" id="{8123256E-7BC7-44EE-93F7-0D41CFDC2759}"/>
            </a:ext>
          </a:extLst>
        </xdr:cNvPr>
        <xdr:cNvSpPr txBox="1"/>
      </xdr:nvSpPr>
      <xdr:spPr>
        <a:xfrm>
          <a:off x="9191625" y="2628900"/>
          <a:ext cx="1886988" cy="1609725"/>
        </a:xfrm>
        <a:prstGeom prst="rect">
          <a:avLst/>
        </a:prstGeom>
        <a:solidFill>
          <a:schemeClr val="bg1">
            <a:lumMod val="95000"/>
          </a:schemeClr>
        </a:solidFill>
        <a:ln w="9525" cmpd="sng">
          <a:solidFill>
            <a:schemeClr val="accent5">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AU" sz="1100">
              <a:solidFill>
                <a:schemeClr val="accent5"/>
              </a:solidFill>
            </a:rPr>
            <a:t>Email your saved spreadsheet</a:t>
          </a:r>
          <a:r>
            <a:rPr lang="en-AU" sz="1100" baseline="0">
              <a:solidFill>
                <a:schemeClr val="accent5"/>
              </a:solidFill>
            </a:rPr>
            <a:t> to Stacey, at info@staceybarr.com, along with your reactions and questions. She'll use this to improve the model for your future use, and you might even get a helpful response from her!</a:t>
          </a:r>
          <a:endParaRPr lang="en-AU" sz="1100">
            <a:solidFill>
              <a:schemeClr val="accent5"/>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609600</xdr:colOff>
      <xdr:row>0</xdr:row>
      <xdr:rowOff>90488</xdr:rowOff>
    </xdr:from>
    <xdr:to>
      <xdr:col>3</xdr:col>
      <xdr:colOff>1581788</xdr:colOff>
      <xdr:row>0</xdr:row>
      <xdr:rowOff>450488</xdr:rowOff>
    </xdr:to>
    <xdr:pic>
      <xdr:nvPicPr>
        <xdr:cNvPr id="2" name="Picture 1">
          <a:extLst>
            <a:ext uri="{FF2B5EF4-FFF2-40B4-BE49-F238E27FC236}">
              <a16:creationId xmlns:a16="http://schemas.microsoft.com/office/drawing/2014/main" id="{8F797312-03F2-41EB-A328-198E73AC92A6}"/>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04950" y="90488"/>
          <a:ext cx="1610363" cy="360000"/>
        </a:xfrm>
        <a:prstGeom prst="rect">
          <a:avLst/>
        </a:prstGeom>
      </xdr:spPr>
    </xdr:pic>
    <xdr:clientData/>
  </xdr:twoCellAnchor>
  <xdr:twoCellAnchor>
    <xdr:from>
      <xdr:col>8</xdr:col>
      <xdr:colOff>0</xdr:colOff>
      <xdr:row>1</xdr:row>
      <xdr:rowOff>0</xdr:rowOff>
    </xdr:from>
    <xdr:to>
      <xdr:col>11</xdr:col>
      <xdr:colOff>86763</xdr:colOff>
      <xdr:row>4</xdr:row>
      <xdr:rowOff>333375</xdr:rowOff>
    </xdr:to>
    <xdr:sp macro="" textlink="">
      <xdr:nvSpPr>
        <xdr:cNvPr id="3" name="TextBox 2">
          <a:extLst>
            <a:ext uri="{FF2B5EF4-FFF2-40B4-BE49-F238E27FC236}">
              <a16:creationId xmlns:a16="http://schemas.microsoft.com/office/drawing/2014/main" id="{4BF2B972-69A6-4403-96AA-B78CDDAF44C5}"/>
            </a:ext>
          </a:extLst>
        </xdr:cNvPr>
        <xdr:cNvSpPr txBox="1"/>
      </xdr:nvSpPr>
      <xdr:spPr>
        <a:xfrm>
          <a:off x="5619750" y="552450"/>
          <a:ext cx="1886988" cy="1333500"/>
        </a:xfrm>
        <a:prstGeom prst="rect">
          <a:avLst/>
        </a:prstGeom>
        <a:solidFill>
          <a:schemeClr val="bg1">
            <a:lumMod val="95000"/>
          </a:schemeClr>
        </a:solidFill>
        <a:ln w="9525" cmpd="sng">
          <a:solidFill>
            <a:schemeClr val="accent5">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AU" sz="1100">
              <a:solidFill>
                <a:schemeClr val="accent5"/>
              </a:solidFill>
            </a:rPr>
            <a:t>This is automatically updated too. It's just a more concise version of</a:t>
          </a:r>
          <a:r>
            <a:rPr lang="en-AU" sz="1100" baseline="0">
              <a:solidFill>
                <a:schemeClr val="accent5"/>
              </a:solidFill>
            </a:rPr>
            <a:t> the model, and where your score lands, in case you want to use it for communication.</a:t>
          </a:r>
          <a:endParaRPr lang="en-AU" sz="1100">
            <a:solidFill>
              <a:schemeClr val="accent5"/>
            </a:solidFill>
          </a:endParaRPr>
        </a:p>
      </xdr:txBody>
    </xdr:sp>
    <xdr:clientData/>
  </xdr:twoCellAnchor>
</xdr:wsDr>
</file>

<file path=xl/theme/theme1.xml><?xml version="1.0" encoding="utf-8"?>
<a:theme xmlns:a="http://schemas.openxmlformats.org/drawingml/2006/main" name="Office Theme">
  <a:themeElements>
    <a:clrScheme name="Stacey Barr Branding">
      <a:dk1>
        <a:srgbClr val="000000"/>
      </a:dk1>
      <a:lt1>
        <a:srgbClr val="FFFFFF"/>
      </a:lt1>
      <a:dk2>
        <a:srgbClr val="36621B"/>
      </a:dk2>
      <a:lt2>
        <a:srgbClr val="808080"/>
      </a:lt2>
      <a:accent1>
        <a:srgbClr val="879C5E"/>
      </a:accent1>
      <a:accent2>
        <a:srgbClr val="076DAE"/>
      </a:accent2>
      <a:accent3>
        <a:srgbClr val="E0824F"/>
      </a:accent3>
      <a:accent4>
        <a:srgbClr val="CF3302"/>
      </a:accent4>
      <a:accent5>
        <a:srgbClr val="68A0CA"/>
      </a:accent5>
      <a:accent6>
        <a:srgbClr val="06629D"/>
      </a:accent6>
      <a:hlink>
        <a:srgbClr val="CF3302"/>
      </a:hlink>
      <a:folHlink>
        <a:srgbClr val="E0824F"/>
      </a:folHlink>
    </a:clrScheme>
    <a:fontScheme name="Avenir">
      <a:majorFont>
        <a:latin typeface="Avenir LT Std 65 Medium"/>
        <a:ea typeface=""/>
        <a:cs typeface=""/>
      </a:majorFont>
      <a:minorFont>
        <a:latin typeface="Avenir LT Std 35 Ligh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C8FF9-9671-415C-A799-094E15EB3CEE}">
  <sheetPr>
    <pageSetUpPr fitToPage="1"/>
  </sheetPr>
  <dimension ref="B1:R37"/>
  <sheetViews>
    <sheetView showGridLines="0" tabSelected="1" zoomScaleNormal="100" workbookViewId="0">
      <selection activeCell="B1" sqref="B1:R1"/>
    </sheetView>
  </sheetViews>
  <sheetFormatPr defaultColWidth="9.140625" defaultRowHeight="13.5" x14ac:dyDescent="0.25"/>
  <cols>
    <col min="1" max="1" width="2.7109375" style="1" customWidth="1"/>
    <col min="2" max="2" width="4.7109375" style="63" customWidth="1"/>
    <col min="3" max="3" width="33.7109375" style="6" customWidth="1"/>
    <col min="4" max="14" width="5.7109375" style="63" customWidth="1"/>
    <col min="15" max="15" width="33.7109375" style="6" customWidth="1"/>
    <col min="16" max="16" width="11.140625" style="83" customWidth="1"/>
    <col min="17" max="17" width="9.140625" style="84"/>
    <col min="18" max="18" width="9" style="5" customWidth="1"/>
    <col min="19" max="16384" width="9.140625" style="1"/>
  </cols>
  <sheetData>
    <row r="1" spans="2:18" ht="60" customHeight="1" x14ac:dyDescent="0.2">
      <c r="B1" s="66"/>
      <c r="C1" s="66"/>
      <c r="D1" s="66"/>
      <c r="E1" s="66"/>
      <c r="F1" s="66"/>
      <c r="G1" s="66"/>
      <c r="H1" s="66"/>
      <c r="I1" s="66"/>
      <c r="J1" s="66"/>
      <c r="K1" s="66"/>
      <c r="L1" s="66"/>
      <c r="M1" s="66"/>
      <c r="N1" s="66"/>
      <c r="O1" s="66"/>
      <c r="P1" s="66"/>
      <c r="Q1" s="66"/>
      <c r="R1" s="66"/>
    </row>
    <row r="2" spans="2:18" s="4" customFormat="1" ht="27.75" customHeight="1" x14ac:dyDescent="0.2">
      <c r="B2" s="67" t="s">
        <v>94</v>
      </c>
      <c r="C2" s="67"/>
      <c r="D2" s="67"/>
      <c r="E2" s="67"/>
      <c r="F2" s="67"/>
      <c r="G2" s="67"/>
      <c r="H2" s="67"/>
      <c r="I2" s="67"/>
      <c r="J2" s="67"/>
      <c r="K2" s="67"/>
      <c r="L2" s="67"/>
      <c r="M2" s="67"/>
      <c r="N2" s="67"/>
      <c r="O2" s="67"/>
      <c r="P2" s="67"/>
      <c r="Q2" s="67"/>
      <c r="R2" s="67"/>
    </row>
    <row r="4" spans="2:18" s="2" customFormat="1" ht="35.1" customHeight="1" x14ac:dyDescent="0.2">
      <c r="B4" s="69" t="s">
        <v>50</v>
      </c>
      <c r="C4" s="69"/>
      <c r="D4" s="3">
        <v>0</v>
      </c>
      <c r="E4" s="3">
        <v>1</v>
      </c>
      <c r="F4" s="3">
        <v>2</v>
      </c>
      <c r="G4" s="3">
        <v>3</v>
      </c>
      <c r="H4" s="3">
        <v>4</v>
      </c>
      <c r="I4" s="3">
        <v>5</v>
      </c>
      <c r="J4" s="3">
        <v>6</v>
      </c>
      <c r="K4" s="3">
        <v>7</v>
      </c>
      <c r="L4" s="3">
        <v>8</v>
      </c>
      <c r="M4" s="3">
        <v>9</v>
      </c>
      <c r="N4" s="3">
        <v>10</v>
      </c>
      <c r="O4" s="11"/>
      <c r="P4" s="80" t="s">
        <v>5</v>
      </c>
      <c r="Q4" s="81" t="s">
        <v>49</v>
      </c>
      <c r="R4" s="12" t="s">
        <v>7</v>
      </c>
    </row>
    <row r="5" spans="2:18" s="2" customFormat="1" ht="48" customHeight="1" x14ac:dyDescent="0.2">
      <c r="B5" s="9">
        <v>1</v>
      </c>
      <c r="C5" s="8" t="s">
        <v>51</v>
      </c>
      <c r="D5" s="9"/>
      <c r="E5" s="9"/>
      <c r="F5" s="9">
        <v>1</v>
      </c>
      <c r="G5" s="9"/>
      <c r="H5" s="9">
        <v>2</v>
      </c>
      <c r="I5" s="9"/>
      <c r="J5" s="9">
        <v>2</v>
      </c>
      <c r="K5" s="9">
        <v>1</v>
      </c>
      <c r="L5" s="9">
        <v>1</v>
      </c>
      <c r="M5" s="9"/>
      <c r="N5" s="9"/>
      <c r="O5" s="8" t="s">
        <v>0</v>
      </c>
      <c r="P5" s="82">
        <f t="shared" ref="P5:P34" si="0">SUM(D5:N5)</f>
        <v>7</v>
      </c>
      <c r="Q5" s="82">
        <f>(D5*$D$4 + E5*$E$4 + F5*$F$4 + G5*$G$4 + H5*$H$4 + I5*$I$4 + J5*$J$4 + K5*$K$4 + L5*$L$4 + M5*$M$4 + N5*$N$4)</f>
        <v>37</v>
      </c>
      <c r="R5" s="7">
        <f>(D5*$D$4 + E5*$E$4 + F5*$F$4 + G5*$G$4 + H5*$H$4 + I5*$I$4 + J5*$J$4 + K5*$K$4 + L5*$L$4 + M5*$M$4 + N5*$N$4)/P5</f>
        <v>5.2857142857142856</v>
      </c>
    </row>
    <row r="6" spans="2:18" s="2" customFormat="1" ht="54.75" customHeight="1" x14ac:dyDescent="0.2">
      <c r="B6" s="9">
        <v>2</v>
      </c>
      <c r="C6" s="8" t="s">
        <v>52</v>
      </c>
      <c r="D6" s="9">
        <v>1</v>
      </c>
      <c r="E6" s="9">
        <v>1</v>
      </c>
      <c r="F6" s="9">
        <v>1</v>
      </c>
      <c r="G6" s="9">
        <v>1</v>
      </c>
      <c r="H6" s="9">
        <v>2</v>
      </c>
      <c r="I6" s="9"/>
      <c r="J6" s="9">
        <v>2</v>
      </c>
      <c r="K6" s="9"/>
      <c r="L6" s="9"/>
      <c r="M6" s="9"/>
      <c r="N6" s="9"/>
      <c r="O6" s="8" t="s">
        <v>8</v>
      </c>
      <c r="P6" s="82">
        <f t="shared" si="0"/>
        <v>8</v>
      </c>
      <c r="Q6" s="82">
        <f>(D6*$D$4 + E6*$E$4 + F6*$F$4 + G6*$G$4 + H6*$H$4 + I6*$I$4 + J6*$J$4 + K6*$K$4 + L6*$L$4 + M6*$M$4 + N6*$N$4)</f>
        <v>26</v>
      </c>
      <c r="R6" s="7">
        <f>(D6*$D$4 + E6*$E$4 + F6*$F$4 + G6*$G$4 + H6*$H$4 + I6*$I$4 + J6*$J$4 + K6*$K$4 + L6*$L$4 + M6*$M$4 + N6*$N$4)/P6</f>
        <v>3.25</v>
      </c>
    </row>
    <row r="7" spans="2:18" s="2" customFormat="1" ht="48" customHeight="1" x14ac:dyDescent="0.2">
      <c r="B7" s="9">
        <v>3</v>
      </c>
      <c r="C7" s="10" t="s">
        <v>9</v>
      </c>
      <c r="D7" s="9">
        <v>1</v>
      </c>
      <c r="E7" s="9">
        <v>1</v>
      </c>
      <c r="F7" s="9"/>
      <c r="G7" s="9"/>
      <c r="H7" s="9">
        <v>1</v>
      </c>
      <c r="I7" s="9">
        <v>2</v>
      </c>
      <c r="J7" s="9">
        <v>1</v>
      </c>
      <c r="K7" s="9">
        <v>1</v>
      </c>
      <c r="L7" s="9">
        <v>1</v>
      </c>
      <c r="M7" s="9"/>
      <c r="N7" s="9"/>
      <c r="O7" s="10" t="s">
        <v>10</v>
      </c>
      <c r="P7" s="82">
        <f t="shared" si="0"/>
        <v>8</v>
      </c>
      <c r="Q7" s="82">
        <f t="shared" ref="Q7:Q35" si="1">(D7*$D$4 + E7*$E$4 + F7*$F$4 + G7*$G$4 + H7*$H$4 + I7*$I$4 + J7*$J$4 + K7*$K$4 + L7*$L$4 + M7*$M$4 + N7*$N$4)</f>
        <v>36</v>
      </c>
      <c r="R7" s="7">
        <f t="shared" ref="R7:R35" si="2">(D7*$D$4 + E7*$E$4 + F7*$F$4 + G7*$G$4 + H7*$H$4 + I7*$I$4 + J7*$J$4 + K7*$K$4 + L7*$L$4 + M7*$M$4 + N7*$N$4)/P7</f>
        <v>4.5</v>
      </c>
    </row>
    <row r="8" spans="2:18" s="2" customFormat="1" ht="55.5" customHeight="1" x14ac:dyDescent="0.2">
      <c r="B8" s="9">
        <v>4</v>
      </c>
      <c r="C8" s="10" t="s">
        <v>11</v>
      </c>
      <c r="D8" s="9">
        <v>1</v>
      </c>
      <c r="E8" s="9">
        <v>1</v>
      </c>
      <c r="F8" s="9"/>
      <c r="G8" s="9">
        <v>3</v>
      </c>
      <c r="H8" s="9"/>
      <c r="I8" s="9">
        <v>1</v>
      </c>
      <c r="J8" s="9">
        <v>1</v>
      </c>
      <c r="K8" s="9">
        <v>1</v>
      </c>
      <c r="L8" s="9"/>
      <c r="M8" s="9"/>
      <c r="N8" s="9"/>
      <c r="O8" s="10" t="s">
        <v>12</v>
      </c>
      <c r="P8" s="82">
        <f t="shared" si="0"/>
        <v>8</v>
      </c>
      <c r="Q8" s="82">
        <f t="shared" si="1"/>
        <v>28</v>
      </c>
      <c r="R8" s="7">
        <f t="shared" si="2"/>
        <v>3.5</v>
      </c>
    </row>
    <row r="9" spans="2:18" s="2" customFormat="1" ht="48" customHeight="1" x14ac:dyDescent="0.2">
      <c r="B9" s="9">
        <v>5</v>
      </c>
      <c r="C9" s="10" t="s">
        <v>1</v>
      </c>
      <c r="D9" s="9">
        <v>2</v>
      </c>
      <c r="E9" s="9">
        <v>2</v>
      </c>
      <c r="F9" s="9"/>
      <c r="G9" s="9">
        <v>1</v>
      </c>
      <c r="H9" s="9"/>
      <c r="I9" s="9">
        <v>1</v>
      </c>
      <c r="J9" s="9">
        <v>2</v>
      </c>
      <c r="K9" s="9"/>
      <c r="L9" s="9">
        <v>1</v>
      </c>
      <c r="M9" s="9"/>
      <c r="N9" s="9"/>
      <c r="O9" s="10" t="s">
        <v>13</v>
      </c>
      <c r="P9" s="82">
        <f t="shared" si="0"/>
        <v>9</v>
      </c>
      <c r="Q9" s="82">
        <f t="shared" si="1"/>
        <v>30</v>
      </c>
      <c r="R9" s="7">
        <f t="shared" si="2"/>
        <v>3.3333333333333335</v>
      </c>
    </row>
    <row r="10" spans="2:18" s="2" customFormat="1" ht="48" customHeight="1" x14ac:dyDescent="0.2">
      <c r="B10" s="9">
        <v>6</v>
      </c>
      <c r="C10" s="8" t="s">
        <v>14</v>
      </c>
      <c r="D10" s="9">
        <v>1</v>
      </c>
      <c r="E10" s="9">
        <v>1</v>
      </c>
      <c r="F10" s="9">
        <v>1</v>
      </c>
      <c r="G10" s="9">
        <v>2</v>
      </c>
      <c r="H10" s="9"/>
      <c r="I10" s="9">
        <v>3</v>
      </c>
      <c r="J10" s="9"/>
      <c r="K10" s="9"/>
      <c r="L10" s="9"/>
      <c r="M10" s="9"/>
      <c r="N10" s="9"/>
      <c r="O10" s="10" t="s">
        <v>15</v>
      </c>
      <c r="P10" s="82">
        <f t="shared" si="0"/>
        <v>8</v>
      </c>
      <c r="Q10" s="82">
        <f t="shared" si="1"/>
        <v>24</v>
      </c>
      <c r="R10" s="7">
        <f t="shared" si="2"/>
        <v>3</v>
      </c>
    </row>
    <row r="11" spans="2:18" s="2" customFormat="1" ht="52.5" customHeight="1" x14ac:dyDescent="0.2">
      <c r="B11" s="9">
        <v>7</v>
      </c>
      <c r="C11" s="10" t="s">
        <v>16</v>
      </c>
      <c r="D11" s="9">
        <v>1</v>
      </c>
      <c r="E11" s="9">
        <v>1</v>
      </c>
      <c r="F11" s="9">
        <v>2</v>
      </c>
      <c r="G11" s="9"/>
      <c r="H11" s="9"/>
      <c r="I11" s="9">
        <v>4</v>
      </c>
      <c r="J11" s="9"/>
      <c r="K11" s="9"/>
      <c r="L11" s="9"/>
      <c r="M11" s="9"/>
      <c r="N11" s="9"/>
      <c r="O11" s="10" t="s">
        <v>17</v>
      </c>
      <c r="P11" s="82">
        <f t="shared" si="0"/>
        <v>8</v>
      </c>
      <c r="Q11" s="82">
        <f t="shared" si="1"/>
        <v>25</v>
      </c>
      <c r="R11" s="7">
        <f t="shared" si="2"/>
        <v>3.125</v>
      </c>
    </row>
    <row r="12" spans="2:18" s="2" customFormat="1" ht="58.5" customHeight="1" x14ac:dyDescent="0.2">
      <c r="B12" s="9">
        <v>8</v>
      </c>
      <c r="C12" s="10" t="s">
        <v>53</v>
      </c>
      <c r="D12" s="9">
        <v>2</v>
      </c>
      <c r="E12" s="9">
        <v>2</v>
      </c>
      <c r="F12" s="9"/>
      <c r="G12" s="9">
        <v>3</v>
      </c>
      <c r="H12" s="9">
        <v>1</v>
      </c>
      <c r="I12" s="9"/>
      <c r="J12" s="9">
        <v>1</v>
      </c>
      <c r="K12" s="9"/>
      <c r="L12" s="9"/>
      <c r="M12" s="9"/>
      <c r="N12" s="9"/>
      <c r="O12" s="10" t="s">
        <v>2</v>
      </c>
      <c r="P12" s="82">
        <f t="shared" si="0"/>
        <v>9</v>
      </c>
      <c r="Q12" s="82">
        <f t="shared" si="1"/>
        <v>21</v>
      </c>
      <c r="R12" s="7">
        <f t="shared" si="2"/>
        <v>2.3333333333333335</v>
      </c>
    </row>
    <row r="13" spans="2:18" s="2" customFormat="1" ht="96.75" customHeight="1" x14ac:dyDescent="0.2">
      <c r="B13" s="9">
        <v>9</v>
      </c>
      <c r="C13" s="10" t="s">
        <v>54</v>
      </c>
      <c r="D13" s="9">
        <v>1</v>
      </c>
      <c r="E13" s="9">
        <v>1</v>
      </c>
      <c r="F13" s="9">
        <v>2</v>
      </c>
      <c r="G13" s="9">
        <v>2</v>
      </c>
      <c r="H13" s="9"/>
      <c r="I13" s="9">
        <v>2</v>
      </c>
      <c r="J13" s="9"/>
      <c r="K13" s="9"/>
      <c r="L13" s="9"/>
      <c r="M13" s="9"/>
      <c r="N13" s="9"/>
      <c r="O13" s="10" t="s">
        <v>55</v>
      </c>
      <c r="P13" s="82">
        <f t="shared" si="0"/>
        <v>8</v>
      </c>
      <c r="Q13" s="82">
        <f t="shared" si="1"/>
        <v>21</v>
      </c>
      <c r="R13" s="7">
        <f t="shared" si="2"/>
        <v>2.625</v>
      </c>
    </row>
    <row r="14" spans="2:18" s="2" customFormat="1" ht="54" customHeight="1" x14ac:dyDescent="0.2">
      <c r="B14" s="9">
        <v>10</v>
      </c>
      <c r="C14" s="10" t="s">
        <v>18</v>
      </c>
      <c r="D14" s="9">
        <v>2</v>
      </c>
      <c r="E14" s="9">
        <v>2</v>
      </c>
      <c r="F14" s="9">
        <v>2</v>
      </c>
      <c r="G14" s="9">
        <v>1</v>
      </c>
      <c r="H14" s="9">
        <v>1</v>
      </c>
      <c r="I14" s="9">
        <v>1</v>
      </c>
      <c r="J14" s="9"/>
      <c r="K14" s="9"/>
      <c r="L14" s="9"/>
      <c r="M14" s="9"/>
      <c r="N14" s="9"/>
      <c r="O14" s="10" t="s">
        <v>19</v>
      </c>
      <c r="P14" s="82">
        <f t="shared" si="0"/>
        <v>9</v>
      </c>
      <c r="Q14" s="82">
        <f t="shared" si="1"/>
        <v>18</v>
      </c>
      <c r="R14" s="7">
        <f t="shared" si="2"/>
        <v>2</v>
      </c>
    </row>
    <row r="15" spans="2:18" s="2" customFormat="1" ht="48" customHeight="1" x14ac:dyDescent="0.2">
      <c r="B15" s="9">
        <v>11</v>
      </c>
      <c r="C15" s="10" t="s">
        <v>20</v>
      </c>
      <c r="D15" s="9">
        <v>1</v>
      </c>
      <c r="E15" s="9">
        <v>1</v>
      </c>
      <c r="F15" s="9">
        <v>3</v>
      </c>
      <c r="G15" s="9"/>
      <c r="H15" s="9">
        <v>1</v>
      </c>
      <c r="I15" s="9">
        <v>1</v>
      </c>
      <c r="J15" s="9">
        <v>1</v>
      </c>
      <c r="K15" s="9"/>
      <c r="L15" s="9"/>
      <c r="M15" s="9"/>
      <c r="N15" s="9"/>
      <c r="O15" s="10" t="s">
        <v>21</v>
      </c>
      <c r="P15" s="82">
        <f t="shared" si="0"/>
        <v>8</v>
      </c>
      <c r="Q15" s="82">
        <f t="shared" si="1"/>
        <v>22</v>
      </c>
      <c r="R15" s="7">
        <f t="shared" si="2"/>
        <v>2.75</v>
      </c>
    </row>
    <row r="16" spans="2:18" s="2" customFormat="1" ht="52.15" customHeight="1" x14ac:dyDescent="0.2">
      <c r="B16" s="9">
        <v>12</v>
      </c>
      <c r="C16" s="10" t="s">
        <v>3</v>
      </c>
      <c r="D16" s="9">
        <v>2</v>
      </c>
      <c r="E16" s="9">
        <v>2</v>
      </c>
      <c r="F16" s="9">
        <v>1</v>
      </c>
      <c r="G16" s="9">
        <v>1</v>
      </c>
      <c r="H16" s="9">
        <v>1</v>
      </c>
      <c r="I16" s="9">
        <v>2</v>
      </c>
      <c r="J16" s="9"/>
      <c r="K16" s="9"/>
      <c r="L16" s="9"/>
      <c r="M16" s="9"/>
      <c r="N16" s="9"/>
      <c r="O16" s="10" t="s">
        <v>22</v>
      </c>
      <c r="P16" s="82">
        <f t="shared" si="0"/>
        <v>9</v>
      </c>
      <c r="Q16" s="82">
        <f t="shared" si="1"/>
        <v>21</v>
      </c>
      <c r="R16" s="7">
        <f t="shared" si="2"/>
        <v>2.3333333333333335</v>
      </c>
    </row>
    <row r="17" spans="2:18" s="2" customFormat="1" ht="69.400000000000006" customHeight="1" x14ac:dyDescent="0.2">
      <c r="B17" s="9">
        <v>13</v>
      </c>
      <c r="C17" s="10" t="s">
        <v>23</v>
      </c>
      <c r="D17" s="9">
        <v>1</v>
      </c>
      <c r="E17" s="9">
        <v>1</v>
      </c>
      <c r="F17" s="9">
        <v>3</v>
      </c>
      <c r="G17" s="9"/>
      <c r="H17" s="9">
        <v>1</v>
      </c>
      <c r="I17" s="9">
        <v>2</v>
      </c>
      <c r="J17" s="9"/>
      <c r="K17" s="9"/>
      <c r="L17" s="9"/>
      <c r="M17" s="9"/>
      <c r="N17" s="9"/>
      <c r="O17" s="10" t="s">
        <v>24</v>
      </c>
      <c r="P17" s="82">
        <f t="shared" si="0"/>
        <v>8</v>
      </c>
      <c r="Q17" s="82">
        <f t="shared" si="1"/>
        <v>21</v>
      </c>
      <c r="R17" s="7">
        <f t="shared" si="2"/>
        <v>2.625</v>
      </c>
    </row>
    <row r="18" spans="2:18" s="2" customFormat="1" ht="57.75" customHeight="1" x14ac:dyDescent="0.2">
      <c r="B18" s="9">
        <v>14</v>
      </c>
      <c r="C18" s="10" t="s">
        <v>25</v>
      </c>
      <c r="D18" s="9">
        <v>3</v>
      </c>
      <c r="E18" s="9">
        <v>3</v>
      </c>
      <c r="F18" s="9">
        <v>1</v>
      </c>
      <c r="G18" s="9"/>
      <c r="H18" s="9"/>
      <c r="I18" s="9">
        <v>2</v>
      </c>
      <c r="J18" s="9">
        <v>1</v>
      </c>
      <c r="K18" s="9"/>
      <c r="L18" s="9"/>
      <c r="M18" s="9"/>
      <c r="N18" s="9"/>
      <c r="O18" s="10" t="s">
        <v>26</v>
      </c>
      <c r="P18" s="82">
        <f t="shared" si="0"/>
        <v>10</v>
      </c>
      <c r="Q18" s="82">
        <f t="shared" si="1"/>
        <v>21</v>
      </c>
      <c r="R18" s="7">
        <f t="shared" si="2"/>
        <v>2.1</v>
      </c>
    </row>
    <row r="19" spans="2:18" s="2" customFormat="1" ht="51" customHeight="1" x14ac:dyDescent="0.2">
      <c r="B19" s="9">
        <v>15</v>
      </c>
      <c r="C19" s="10" t="s">
        <v>27</v>
      </c>
      <c r="D19" s="9">
        <v>2</v>
      </c>
      <c r="E19" s="9">
        <v>2</v>
      </c>
      <c r="F19" s="9">
        <v>2</v>
      </c>
      <c r="G19" s="9"/>
      <c r="H19" s="9"/>
      <c r="I19" s="9">
        <v>3</v>
      </c>
      <c r="J19" s="9"/>
      <c r="K19" s="9"/>
      <c r="L19" s="9"/>
      <c r="M19" s="9"/>
      <c r="N19" s="9"/>
      <c r="O19" s="10" t="s">
        <v>28</v>
      </c>
      <c r="P19" s="82">
        <f t="shared" si="0"/>
        <v>9</v>
      </c>
      <c r="Q19" s="82">
        <f t="shared" si="1"/>
        <v>21</v>
      </c>
      <c r="R19" s="7">
        <f t="shared" si="2"/>
        <v>2.3333333333333335</v>
      </c>
    </row>
    <row r="20" spans="2:18" s="2" customFormat="1" ht="48" customHeight="1" x14ac:dyDescent="0.2">
      <c r="B20" s="9">
        <v>16</v>
      </c>
      <c r="C20" s="10" t="s">
        <v>29</v>
      </c>
      <c r="D20" s="9">
        <v>1</v>
      </c>
      <c r="E20" s="9">
        <v>1</v>
      </c>
      <c r="F20" s="9">
        <v>3</v>
      </c>
      <c r="G20" s="9"/>
      <c r="H20" s="9">
        <v>1</v>
      </c>
      <c r="I20" s="9">
        <v>1</v>
      </c>
      <c r="J20" s="9"/>
      <c r="K20" s="9">
        <v>1</v>
      </c>
      <c r="L20" s="9"/>
      <c r="M20" s="9"/>
      <c r="N20" s="9"/>
      <c r="O20" s="10" t="s">
        <v>30</v>
      </c>
      <c r="P20" s="82">
        <f t="shared" si="0"/>
        <v>8</v>
      </c>
      <c r="Q20" s="82">
        <f t="shared" si="1"/>
        <v>23</v>
      </c>
      <c r="R20" s="7">
        <f t="shared" si="2"/>
        <v>2.875</v>
      </c>
    </row>
    <row r="21" spans="2:18" s="2" customFormat="1" ht="69" customHeight="1" x14ac:dyDescent="0.2">
      <c r="B21" s="9">
        <v>17</v>
      </c>
      <c r="C21" s="10" t="s">
        <v>31</v>
      </c>
      <c r="D21" s="9">
        <v>1</v>
      </c>
      <c r="E21" s="9">
        <v>1</v>
      </c>
      <c r="F21" s="9">
        <v>2</v>
      </c>
      <c r="G21" s="9">
        <v>1</v>
      </c>
      <c r="H21" s="9">
        <v>2</v>
      </c>
      <c r="I21" s="9">
        <v>1</v>
      </c>
      <c r="J21" s="9"/>
      <c r="K21" s="9"/>
      <c r="L21" s="9"/>
      <c r="M21" s="9"/>
      <c r="N21" s="9"/>
      <c r="O21" s="10" t="s">
        <v>32</v>
      </c>
      <c r="P21" s="82">
        <f t="shared" si="0"/>
        <v>8</v>
      </c>
      <c r="Q21" s="82">
        <f t="shared" si="1"/>
        <v>21</v>
      </c>
      <c r="R21" s="7">
        <f t="shared" si="2"/>
        <v>2.625</v>
      </c>
    </row>
    <row r="22" spans="2:18" s="2" customFormat="1" ht="66" customHeight="1" x14ac:dyDescent="0.2">
      <c r="B22" s="9">
        <v>18</v>
      </c>
      <c r="C22" s="10" t="s">
        <v>33</v>
      </c>
      <c r="D22" s="9"/>
      <c r="E22" s="9"/>
      <c r="F22" s="9">
        <v>1</v>
      </c>
      <c r="G22" s="9"/>
      <c r="H22" s="9">
        <v>1</v>
      </c>
      <c r="I22" s="9">
        <v>3</v>
      </c>
      <c r="J22" s="9"/>
      <c r="K22" s="9">
        <v>1</v>
      </c>
      <c r="L22" s="9">
        <v>1</v>
      </c>
      <c r="M22" s="9"/>
      <c r="N22" s="9"/>
      <c r="O22" s="10" t="s">
        <v>34</v>
      </c>
      <c r="P22" s="82">
        <f t="shared" si="0"/>
        <v>7</v>
      </c>
      <c r="Q22" s="82">
        <f t="shared" si="1"/>
        <v>36</v>
      </c>
      <c r="R22" s="7">
        <f t="shared" si="2"/>
        <v>5.1428571428571432</v>
      </c>
    </row>
    <row r="23" spans="2:18" s="2" customFormat="1" ht="58.5" customHeight="1" x14ac:dyDescent="0.2">
      <c r="B23" s="9">
        <v>19</v>
      </c>
      <c r="C23" s="10" t="s">
        <v>35</v>
      </c>
      <c r="D23" s="9"/>
      <c r="E23" s="9"/>
      <c r="F23" s="9">
        <v>1</v>
      </c>
      <c r="G23" s="9"/>
      <c r="H23" s="9">
        <v>2</v>
      </c>
      <c r="I23" s="9">
        <v>3</v>
      </c>
      <c r="J23" s="9"/>
      <c r="K23" s="9">
        <v>1</v>
      </c>
      <c r="L23" s="9"/>
      <c r="M23" s="9"/>
      <c r="N23" s="9"/>
      <c r="O23" s="10" t="s">
        <v>4</v>
      </c>
      <c r="P23" s="82">
        <f t="shared" si="0"/>
        <v>7</v>
      </c>
      <c r="Q23" s="82">
        <f t="shared" si="1"/>
        <v>32</v>
      </c>
      <c r="R23" s="7">
        <f t="shared" si="2"/>
        <v>4.5714285714285712</v>
      </c>
    </row>
    <row r="24" spans="2:18" s="2" customFormat="1" ht="63.75" customHeight="1" x14ac:dyDescent="0.2">
      <c r="B24" s="9">
        <v>20</v>
      </c>
      <c r="C24" s="10" t="s">
        <v>36</v>
      </c>
      <c r="D24" s="9">
        <v>1</v>
      </c>
      <c r="E24" s="9">
        <v>1</v>
      </c>
      <c r="F24" s="9">
        <v>1</v>
      </c>
      <c r="G24" s="9"/>
      <c r="H24" s="9">
        <v>1</v>
      </c>
      <c r="I24" s="9">
        <v>4</v>
      </c>
      <c r="J24" s="9"/>
      <c r="K24" s="9"/>
      <c r="L24" s="9"/>
      <c r="M24" s="9"/>
      <c r="N24" s="9"/>
      <c r="O24" s="10" t="s">
        <v>37</v>
      </c>
      <c r="P24" s="82">
        <f t="shared" si="0"/>
        <v>8</v>
      </c>
      <c r="Q24" s="82">
        <f t="shared" si="1"/>
        <v>27</v>
      </c>
      <c r="R24" s="7">
        <f t="shared" si="2"/>
        <v>3.375</v>
      </c>
    </row>
    <row r="25" spans="2:18" s="2" customFormat="1" ht="55.5" customHeight="1" x14ac:dyDescent="0.2">
      <c r="B25" s="9">
        <v>21</v>
      </c>
      <c r="C25" s="10" t="s">
        <v>38</v>
      </c>
      <c r="D25" s="9"/>
      <c r="E25" s="9"/>
      <c r="F25" s="9">
        <v>2</v>
      </c>
      <c r="G25" s="9">
        <v>1</v>
      </c>
      <c r="H25" s="9">
        <v>1</v>
      </c>
      <c r="I25" s="9">
        <v>3</v>
      </c>
      <c r="J25" s="9"/>
      <c r="K25" s="9"/>
      <c r="L25" s="9"/>
      <c r="M25" s="9"/>
      <c r="N25" s="9"/>
      <c r="O25" s="10" t="s">
        <v>39</v>
      </c>
      <c r="P25" s="82">
        <f t="shared" si="0"/>
        <v>7</v>
      </c>
      <c r="Q25" s="82">
        <f t="shared" si="1"/>
        <v>26</v>
      </c>
      <c r="R25" s="7">
        <f t="shared" si="2"/>
        <v>3.7142857142857144</v>
      </c>
    </row>
    <row r="26" spans="2:18" s="2" customFormat="1" ht="56.25" customHeight="1" x14ac:dyDescent="0.2">
      <c r="B26" s="9">
        <v>22</v>
      </c>
      <c r="C26" s="10" t="s">
        <v>40</v>
      </c>
      <c r="D26" s="9">
        <v>7</v>
      </c>
      <c r="E26" s="9">
        <v>7</v>
      </c>
      <c r="F26" s="9"/>
      <c r="G26" s="9"/>
      <c r="H26" s="9"/>
      <c r="I26" s="9"/>
      <c r="J26" s="9"/>
      <c r="K26" s="9"/>
      <c r="L26" s="9"/>
      <c r="M26" s="9"/>
      <c r="N26" s="9"/>
      <c r="O26" s="10" t="s">
        <v>41</v>
      </c>
      <c r="P26" s="82">
        <f t="shared" si="0"/>
        <v>14</v>
      </c>
      <c r="Q26" s="82">
        <f t="shared" si="1"/>
        <v>7</v>
      </c>
      <c r="R26" s="7">
        <f t="shared" si="2"/>
        <v>0.5</v>
      </c>
    </row>
    <row r="27" spans="2:18" s="2" customFormat="1" ht="55.5" customHeight="1" x14ac:dyDescent="0.2">
      <c r="B27" s="9">
        <v>23</v>
      </c>
      <c r="C27" s="10" t="s">
        <v>42</v>
      </c>
      <c r="D27" s="9">
        <v>2</v>
      </c>
      <c r="E27" s="9">
        <v>2</v>
      </c>
      <c r="F27" s="9">
        <v>1</v>
      </c>
      <c r="G27" s="9">
        <v>3</v>
      </c>
      <c r="H27" s="9">
        <v>1</v>
      </c>
      <c r="I27" s="9"/>
      <c r="J27" s="9"/>
      <c r="K27" s="9"/>
      <c r="L27" s="9"/>
      <c r="M27" s="9"/>
      <c r="N27" s="9"/>
      <c r="O27" s="10" t="s">
        <v>43</v>
      </c>
      <c r="P27" s="82">
        <f t="shared" si="0"/>
        <v>9</v>
      </c>
      <c r="Q27" s="82">
        <f t="shared" si="1"/>
        <v>17</v>
      </c>
      <c r="R27" s="7">
        <f t="shared" si="2"/>
        <v>1.8888888888888888</v>
      </c>
    </row>
    <row r="28" spans="2:18" s="2" customFormat="1" ht="54.75" customHeight="1" x14ac:dyDescent="0.2">
      <c r="B28" s="9">
        <v>24</v>
      </c>
      <c r="C28" s="10" t="s">
        <v>44</v>
      </c>
      <c r="D28" s="9">
        <v>3</v>
      </c>
      <c r="E28" s="9">
        <v>3</v>
      </c>
      <c r="F28" s="9">
        <v>1</v>
      </c>
      <c r="G28" s="9"/>
      <c r="H28" s="9">
        <v>2</v>
      </c>
      <c r="I28" s="9">
        <v>1</v>
      </c>
      <c r="J28" s="9"/>
      <c r="K28" s="9"/>
      <c r="L28" s="9"/>
      <c r="M28" s="9"/>
      <c r="N28" s="9"/>
      <c r="O28" s="10" t="s">
        <v>45</v>
      </c>
      <c r="P28" s="82">
        <f t="shared" si="0"/>
        <v>10</v>
      </c>
      <c r="Q28" s="82">
        <f t="shared" si="1"/>
        <v>18</v>
      </c>
      <c r="R28" s="7">
        <f t="shared" si="2"/>
        <v>1.8</v>
      </c>
    </row>
    <row r="29" spans="2:18" s="2" customFormat="1" ht="27.6" customHeight="1" x14ac:dyDescent="0.2">
      <c r="B29" s="9">
        <v>25</v>
      </c>
      <c r="C29" s="10" t="s">
        <v>6</v>
      </c>
      <c r="D29" s="9">
        <v>1</v>
      </c>
      <c r="E29" s="9">
        <v>1</v>
      </c>
      <c r="F29" s="9">
        <v>4</v>
      </c>
      <c r="G29" s="9"/>
      <c r="H29" s="9">
        <v>1</v>
      </c>
      <c r="I29" s="9">
        <v>1</v>
      </c>
      <c r="J29" s="9"/>
      <c r="K29" s="9"/>
      <c r="L29" s="9"/>
      <c r="M29" s="9"/>
      <c r="N29" s="9"/>
      <c r="O29" s="10" t="s">
        <v>46</v>
      </c>
      <c r="P29" s="82">
        <f t="shared" si="0"/>
        <v>8</v>
      </c>
      <c r="Q29" s="82">
        <f t="shared" si="1"/>
        <v>18</v>
      </c>
      <c r="R29" s="7">
        <f t="shared" si="2"/>
        <v>2.25</v>
      </c>
    </row>
    <row r="30" spans="2:18" s="2" customFormat="1" ht="68.25" customHeight="1" x14ac:dyDescent="0.2">
      <c r="B30" s="9">
        <v>26</v>
      </c>
      <c r="C30" s="10" t="s">
        <v>47</v>
      </c>
      <c r="D30" s="9">
        <v>3</v>
      </c>
      <c r="E30" s="9">
        <v>3</v>
      </c>
      <c r="F30" s="9">
        <v>2</v>
      </c>
      <c r="G30" s="9">
        <v>1</v>
      </c>
      <c r="H30" s="9">
        <v>1</v>
      </c>
      <c r="I30" s="9"/>
      <c r="J30" s="9"/>
      <c r="K30" s="9"/>
      <c r="L30" s="9"/>
      <c r="M30" s="9"/>
      <c r="N30" s="9"/>
      <c r="O30" s="10" t="s">
        <v>48</v>
      </c>
      <c r="P30" s="82">
        <f t="shared" si="0"/>
        <v>10</v>
      </c>
      <c r="Q30" s="82">
        <f t="shared" si="1"/>
        <v>14</v>
      </c>
      <c r="R30" s="7">
        <f t="shared" si="2"/>
        <v>1.4</v>
      </c>
    </row>
    <row r="31" spans="2:18" s="2" customFormat="1" ht="69" customHeight="1" x14ac:dyDescent="0.2">
      <c r="B31" s="9">
        <v>27</v>
      </c>
      <c r="C31" s="10" t="s">
        <v>93</v>
      </c>
      <c r="D31" s="9">
        <v>7</v>
      </c>
      <c r="E31" s="9">
        <v>7</v>
      </c>
      <c r="F31" s="9"/>
      <c r="G31" s="9"/>
      <c r="H31" s="9"/>
      <c r="I31" s="9"/>
      <c r="J31" s="9"/>
      <c r="K31" s="9"/>
      <c r="L31" s="9"/>
      <c r="M31" s="9"/>
      <c r="N31" s="9"/>
      <c r="O31" s="10" t="s">
        <v>104</v>
      </c>
      <c r="P31" s="82">
        <f t="shared" si="0"/>
        <v>14</v>
      </c>
      <c r="Q31" s="82">
        <f t="shared" si="1"/>
        <v>7</v>
      </c>
      <c r="R31" s="7">
        <f t="shared" si="2"/>
        <v>0.5</v>
      </c>
    </row>
    <row r="32" spans="2:18" s="2" customFormat="1" ht="55.5" customHeight="1" x14ac:dyDescent="0.2">
      <c r="B32" s="9">
        <v>28</v>
      </c>
      <c r="C32" s="10" t="s">
        <v>102</v>
      </c>
      <c r="D32" s="9">
        <v>2</v>
      </c>
      <c r="E32" s="9">
        <v>2</v>
      </c>
      <c r="F32" s="9">
        <v>1</v>
      </c>
      <c r="G32" s="9">
        <v>3</v>
      </c>
      <c r="H32" s="9">
        <v>1</v>
      </c>
      <c r="I32" s="9"/>
      <c r="J32" s="9"/>
      <c r="K32" s="9"/>
      <c r="L32" s="9"/>
      <c r="M32" s="9"/>
      <c r="N32" s="9"/>
      <c r="O32" s="10" t="s">
        <v>103</v>
      </c>
      <c r="P32" s="82">
        <f t="shared" si="0"/>
        <v>9</v>
      </c>
      <c r="Q32" s="82">
        <f t="shared" si="1"/>
        <v>17</v>
      </c>
      <c r="R32" s="7">
        <f t="shared" si="2"/>
        <v>1.8888888888888888</v>
      </c>
    </row>
    <row r="33" spans="2:18" s="2" customFormat="1" ht="54.75" customHeight="1" x14ac:dyDescent="0.2">
      <c r="B33" s="9">
        <v>29</v>
      </c>
      <c r="C33" s="10" t="s">
        <v>105</v>
      </c>
      <c r="D33" s="9">
        <v>3</v>
      </c>
      <c r="E33" s="9">
        <v>3</v>
      </c>
      <c r="F33" s="9">
        <v>1</v>
      </c>
      <c r="G33" s="9"/>
      <c r="H33" s="9">
        <v>2</v>
      </c>
      <c r="I33" s="9">
        <v>1</v>
      </c>
      <c r="J33" s="9"/>
      <c r="K33" s="9"/>
      <c r="L33" s="9"/>
      <c r="M33" s="9"/>
      <c r="N33" s="9"/>
      <c r="O33" s="10" t="s">
        <v>106</v>
      </c>
      <c r="P33" s="82">
        <f t="shared" si="0"/>
        <v>10</v>
      </c>
      <c r="Q33" s="82">
        <f t="shared" si="1"/>
        <v>18</v>
      </c>
      <c r="R33" s="7">
        <f t="shared" si="2"/>
        <v>1.8</v>
      </c>
    </row>
    <row r="34" spans="2:18" s="2" customFormat="1" ht="59.25" customHeight="1" x14ac:dyDescent="0.2">
      <c r="B34" s="9">
        <v>30</v>
      </c>
      <c r="C34" s="10" t="s">
        <v>107</v>
      </c>
      <c r="D34" s="9">
        <v>1</v>
      </c>
      <c r="E34" s="9">
        <v>1</v>
      </c>
      <c r="F34" s="9">
        <v>4</v>
      </c>
      <c r="G34" s="9"/>
      <c r="H34" s="9">
        <v>1</v>
      </c>
      <c r="I34" s="9">
        <v>1</v>
      </c>
      <c r="J34" s="9"/>
      <c r="K34" s="9"/>
      <c r="L34" s="9"/>
      <c r="M34" s="9"/>
      <c r="N34" s="9"/>
      <c r="O34" s="10" t="s">
        <v>108</v>
      </c>
      <c r="P34" s="82">
        <f t="shared" si="0"/>
        <v>8</v>
      </c>
      <c r="Q34" s="82">
        <f t="shared" si="1"/>
        <v>18</v>
      </c>
      <c r="R34" s="7">
        <f t="shared" si="2"/>
        <v>2.25</v>
      </c>
    </row>
    <row r="35" spans="2:18" s="2" customFormat="1" ht="68.25" customHeight="1" x14ac:dyDescent="0.2">
      <c r="B35" s="9">
        <v>31</v>
      </c>
      <c r="C35" s="10" t="s">
        <v>109</v>
      </c>
      <c r="D35" s="9">
        <v>3</v>
      </c>
      <c r="E35" s="9">
        <v>3</v>
      </c>
      <c r="F35" s="9">
        <v>2</v>
      </c>
      <c r="G35" s="9">
        <v>1</v>
      </c>
      <c r="H35" s="9">
        <v>1</v>
      </c>
      <c r="I35" s="9"/>
      <c r="J35" s="9"/>
      <c r="K35" s="9"/>
      <c r="L35" s="9"/>
      <c r="M35" s="9"/>
      <c r="N35" s="9"/>
      <c r="O35" s="10" t="s">
        <v>110</v>
      </c>
      <c r="P35" s="82">
        <f>SUM(D35:N35)</f>
        <v>10</v>
      </c>
      <c r="Q35" s="82">
        <f t="shared" si="1"/>
        <v>14</v>
      </c>
      <c r="R35" s="7">
        <f t="shared" si="2"/>
        <v>1.4</v>
      </c>
    </row>
    <row r="37" spans="2:18" ht="26.25" x14ac:dyDescent="0.25">
      <c r="R37" s="13">
        <f>ROUND(SUM(Q5:Q35)/SUM(P5:P35),1)</f>
        <v>2.5</v>
      </c>
    </row>
  </sheetData>
  <mergeCells count="3">
    <mergeCell ref="B1:R1"/>
    <mergeCell ref="B2:R2"/>
    <mergeCell ref="B4:C4"/>
  </mergeCells>
  <pageMargins left="0.39370078740157483" right="0.39370078740157483" top="0.39370078740157483" bottom="0.39370078740157483" header="0.39370078740157483" footer="0.39370078740157483"/>
  <pageSetup paperSize="9" scale="86" orientation="landscape" r:id="rId1"/>
  <headerFooter alignWithMargins="0">
    <oddFooter>&amp;L&amp;"Arial,Italic"&amp;8Diagnostic Tool adapted from Stacey Barr Perforamcne Measurement www.staceybarr.com</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36D31-657C-4F2E-A723-E1A3FC92BCC0}">
  <dimension ref="B1:O15"/>
  <sheetViews>
    <sheetView showGridLines="0" zoomScaleNormal="100" workbookViewId="0">
      <selection activeCell="P7" sqref="P7"/>
    </sheetView>
  </sheetViews>
  <sheetFormatPr defaultColWidth="9" defaultRowHeight="15.75" x14ac:dyDescent="0.25"/>
  <cols>
    <col min="1" max="1" width="2.5703125" style="15" customWidth="1"/>
    <col min="2" max="2" width="10.85546875" style="25" customWidth="1"/>
    <col min="3" max="3" width="9.5703125" style="26" customWidth="1"/>
    <col min="4" max="4" width="22" style="25" bestFit="1" customWidth="1"/>
    <col min="5" max="5" width="12.7109375" style="25" customWidth="1"/>
    <col min="6" max="6" width="10.42578125" style="25" customWidth="1"/>
    <col min="7" max="7" width="2.5703125" style="15" customWidth="1"/>
    <col min="8" max="8" width="63.5703125" style="15" customWidth="1"/>
    <col min="9" max="9" width="2.5703125" style="15" customWidth="1"/>
    <col min="10" max="16384" width="9" style="15"/>
  </cols>
  <sheetData>
    <row r="1" spans="2:15" ht="60" customHeight="1" x14ac:dyDescent="0.25">
      <c r="B1" s="68"/>
      <c r="C1" s="68"/>
      <c r="D1" s="68"/>
      <c r="E1" s="68"/>
      <c r="F1" s="68"/>
      <c r="G1" s="68"/>
      <c r="H1" s="68"/>
    </row>
    <row r="2" spans="2:15" s="4" customFormat="1" ht="27.75" customHeight="1" thickBot="1" x14ac:dyDescent="0.25">
      <c r="B2" s="67" t="s">
        <v>92</v>
      </c>
      <c r="C2" s="67"/>
      <c r="D2" s="67"/>
      <c r="E2" s="67"/>
      <c r="F2" s="67"/>
      <c r="G2" s="67"/>
      <c r="H2" s="67"/>
      <c r="I2" s="14"/>
      <c r="J2" s="14"/>
      <c r="K2" s="14"/>
      <c r="L2" s="14"/>
      <c r="M2" s="14"/>
      <c r="N2" s="14"/>
      <c r="O2" s="14"/>
    </row>
    <row r="3" spans="2:15" s="85" customFormat="1" ht="33" customHeight="1" thickBot="1" x14ac:dyDescent="0.25">
      <c r="B3" s="86" t="s">
        <v>56</v>
      </c>
      <c r="C3" s="87" t="s">
        <v>57</v>
      </c>
      <c r="D3" s="88" t="s">
        <v>58</v>
      </c>
      <c r="E3" s="88" t="s">
        <v>59</v>
      </c>
      <c r="F3" s="87" t="s">
        <v>60</v>
      </c>
      <c r="G3" s="89"/>
      <c r="H3" s="88" t="s">
        <v>85</v>
      </c>
    </row>
    <row r="4" spans="2:15" s="16" customFormat="1" ht="55.15" customHeight="1" thickTop="1" thickBot="1" x14ac:dyDescent="0.25">
      <c r="B4" s="75" t="s">
        <v>98</v>
      </c>
      <c r="C4" s="60" t="str">
        <f>IF('Maturity Assessment'!R37 &gt;= 9, _xlfn.VALUETOTEXT('Maturity Assessment'!R37,)," ")</f>
        <v xml:space="preserve"> </v>
      </c>
      <c r="D4" s="76" t="s">
        <v>111</v>
      </c>
      <c r="E4" s="77" t="s">
        <v>95</v>
      </c>
      <c r="F4" s="78" t="s">
        <v>97</v>
      </c>
      <c r="H4" s="79" t="s">
        <v>112</v>
      </c>
    </row>
    <row r="5" spans="2:15" s="16" customFormat="1" ht="55.15" customHeight="1" thickTop="1" thickBot="1" x14ac:dyDescent="0.25">
      <c r="B5" s="35" t="s">
        <v>61</v>
      </c>
      <c r="C5" s="60" t="str">
        <f>IF('Maturity Assessment'!R37 &gt;= 8, IF('Maturity Assessment'!R37 &lt; 9,_xlfn.VALUETOTEXT('Maturity Assessment'!R37,)," ")," ")</f>
        <v xml:space="preserve"> </v>
      </c>
      <c r="D5" s="36" t="s">
        <v>62</v>
      </c>
      <c r="E5" s="27" t="s">
        <v>63</v>
      </c>
      <c r="F5" s="37">
        <v>8</v>
      </c>
      <c r="H5" s="17" t="s">
        <v>86</v>
      </c>
    </row>
    <row r="6" spans="2:15" s="16" customFormat="1" ht="55.15" customHeight="1" thickBot="1" x14ac:dyDescent="0.25">
      <c r="B6" s="38" t="s">
        <v>64</v>
      </c>
      <c r="C6" s="61" t="str">
        <f>IF('Maturity Assessment'!R37 &gt;= 7, IF('Maturity Assessment'!R37 &lt; 8,_xlfn.VALUETOTEXT('Maturity Assessment'!R37,)," ")," ")</f>
        <v xml:space="preserve"> </v>
      </c>
      <c r="D6" s="39" t="s">
        <v>65</v>
      </c>
      <c r="E6" s="28" t="s">
        <v>66</v>
      </c>
      <c r="F6" s="40">
        <v>7</v>
      </c>
      <c r="H6" s="18" t="s">
        <v>91</v>
      </c>
    </row>
    <row r="7" spans="2:15" s="16" customFormat="1" ht="55.15" customHeight="1" thickBot="1" x14ac:dyDescent="0.25">
      <c r="B7" s="41" t="s">
        <v>67</v>
      </c>
      <c r="C7" s="61" t="str">
        <f>IF('Maturity Assessment'!R37 &gt;= 6, IF('Maturity Assessment'!R37 &lt; 7,_xlfn.VALUETOTEXT('Maturity Assessment'!R37,)," ")," ")</f>
        <v xml:space="preserve"> </v>
      </c>
      <c r="D7" s="42" t="s">
        <v>68</v>
      </c>
      <c r="E7" s="29" t="s">
        <v>69</v>
      </c>
      <c r="F7" s="43">
        <v>6</v>
      </c>
      <c r="H7" s="19" t="s">
        <v>87</v>
      </c>
    </row>
    <row r="8" spans="2:15" s="16" customFormat="1" ht="55.15" customHeight="1" thickBot="1" x14ac:dyDescent="0.25">
      <c r="B8" s="44" t="s">
        <v>70</v>
      </c>
      <c r="C8" s="62" t="str">
        <f>IF('Maturity Assessment'!R37 &gt;= 5, IF('Maturity Assessment'!R37 &lt; 6,_xlfn.VALUETOTEXT('Maturity Assessment'!R37,)," ")," ")</f>
        <v xml:space="preserve"> </v>
      </c>
      <c r="D8" s="45" t="s">
        <v>71</v>
      </c>
      <c r="E8" s="30" t="s">
        <v>72</v>
      </c>
      <c r="F8" s="46">
        <v>5</v>
      </c>
      <c r="H8" s="20" t="s">
        <v>88</v>
      </c>
    </row>
    <row r="9" spans="2:15" s="16" customFormat="1" ht="55.15" customHeight="1" thickTop="1" thickBot="1" x14ac:dyDescent="0.25">
      <c r="B9" s="47" t="s">
        <v>73</v>
      </c>
      <c r="C9" s="60" t="str">
        <f>IF('Maturity Assessment'!R37 &gt;= 4, IF('Maturity Assessment'!R37 &lt; 5,_xlfn.VALUETOTEXT('Maturity Assessment'!R37,)," ")," ")</f>
        <v xml:space="preserve"> </v>
      </c>
      <c r="D9" s="48" t="s">
        <v>74</v>
      </c>
      <c r="E9" s="31" t="s">
        <v>75</v>
      </c>
      <c r="F9" s="49">
        <v>4</v>
      </c>
      <c r="H9" s="21" t="s">
        <v>89</v>
      </c>
    </row>
    <row r="10" spans="2:15" s="16" customFormat="1" ht="55.15" customHeight="1" thickBot="1" x14ac:dyDescent="0.25">
      <c r="B10" s="50" t="s">
        <v>76</v>
      </c>
      <c r="C10" s="61" t="str">
        <f>IF('Maturity Assessment'!R37 &gt;= 3, IF('Maturity Assessment'!R37 &lt; 4,_xlfn.VALUETOTEXT('Maturity Assessment'!R37,)," ")," ")</f>
        <v xml:space="preserve"> </v>
      </c>
      <c r="D10" s="51" t="s">
        <v>77</v>
      </c>
      <c r="E10" s="32" t="s">
        <v>78</v>
      </c>
      <c r="F10" s="52">
        <v>3</v>
      </c>
      <c r="H10" s="22" t="s">
        <v>90</v>
      </c>
    </row>
    <row r="11" spans="2:15" s="16" customFormat="1" ht="55.15" customHeight="1" thickBot="1" x14ac:dyDescent="0.25">
      <c r="B11" s="53" t="s">
        <v>79</v>
      </c>
      <c r="C11" s="62" t="str">
        <f>IF('Maturity Assessment'!R37 &gt;= 2, IF('Maturity Assessment'!R37 &lt; 3,_xlfn.VALUETOTEXT('Maturity Assessment'!R37,)," ")," ")</f>
        <v>2.5</v>
      </c>
      <c r="D11" s="54" t="s">
        <v>80</v>
      </c>
      <c r="E11" s="33" t="s">
        <v>81</v>
      </c>
      <c r="F11" s="55">
        <v>2</v>
      </c>
      <c r="H11" s="23" t="s">
        <v>114</v>
      </c>
    </row>
    <row r="12" spans="2:15" s="16" customFormat="1" ht="55.15" customHeight="1" thickTop="1" thickBot="1" x14ac:dyDescent="0.25">
      <c r="B12" s="70" t="s">
        <v>82</v>
      </c>
      <c r="C12" s="60" t="str">
        <f>IF('Maturity Assessment'!R37 &gt;= 1, IF('Maturity Assessment'!R37 &lt; 2,_xlfn.VALUETOTEXT('Maturity Assessment'!R37,)," ")," ")</f>
        <v xml:space="preserve"> </v>
      </c>
      <c r="D12" s="71" t="s">
        <v>83</v>
      </c>
      <c r="E12" s="72" t="s">
        <v>84</v>
      </c>
      <c r="F12" s="73">
        <v>1</v>
      </c>
      <c r="H12" s="74" t="s">
        <v>113</v>
      </c>
    </row>
    <row r="13" spans="2:15" s="16" customFormat="1" ht="55.15" customHeight="1" thickTop="1" thickBot="1" x14ac:dyDescent="0.25">
      <c r="B13" s="56" t="s">
        <v>99</v>
      </c>
      <c r="C13" s="60" t="str">
        <f>IF('Maturity Assessment'!R37 &lt;1, _xlfn.VALUETOTEXT('Maturity Assessment'!R37,)," ")</f>
        <v xml:space="preserve"> </v>
      </c>
      <c r="D13" s="57" t="s">
        <v>100</v>
      </c>
      <c r="E13" s="34" t="s">
        <v>95</v>
      </c>
      <c r="F13" s="58" t="s">
        <v>101</v>
      </c>
      <c r="H13" s="24" t="s">
        <v>96</v>
      </c>
    </row>
    <row r="15" spans="2:15" x14ac:dyDescent="0.25">
      <c r="E15" s="59"/>
    </row>
  </sheetData>
  <mergeCells count="2">
    <mergeCell ref="B1:H1"/>
    <mergeCell ref="B2:H2"/>
  </mergeCells>
  <pageMargins left="0.39370078740157483" right="0.39370078740157483" top="0.39370078740157483" bottom="0.39370078740157483" header="0.39370078740157483" footer="0.3937007874015748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42789-2D5D-45B7-89F1-0CFD5B73504B}">
  <dimension ref="B1:M15"/>
  <sheetViews>
    <sheetView showGridLines="0" zoomScaleNormal="100" workbookViewId="0">
      <selection activeCell="I6" sqref="I6"/>
    </sheetView>
  </sheetViews>
  <sheetFormatPr defaultColWidth="9" defaultRowHeight="15.75" x14ac:dyDescent="0.25"/>
  <cols>
    <col min="1" max="1" width="2.5703125" style="15" customWidth="1"/>
    <col min="2" max="2" width="12.42578125" style="25" customWidth="1"/>
    <col min="3" max="3" width="9.5703125" style="65" customWidth="1"/>
    <col min="4" max="4" width="25" style="25" customWidth="1"/>
    <col min="5" max="5" width="12.7109375" style="25" customWidth="1"/>
    <col min="6" max="6" width="10.42578125" style="25" customWidth="1"/>
    <col min="7" max="7" width="2.5703125" style="15" customWidth="1"/>
    <col min="8" max="16384" width="9" style="15"/>
  </cols>
  <sheetData>
    <row r="1" spans="2:13" ht="43.5" customHeight="1" x14ac:dyDescent="0.25">
      <c r="B1" s="68"/>
      <c r="C1" s="68"/>
      <c r="D1" s="68"/>
      <c r="E1" s="68"/>
      <c r="F1" s="68"/>
    </row>
    <row r="2" spans="2:13" s="4" customFormat="1" ht="27.75" customHeight="1" thickBot="1" x14ac:dyDescent="0.25">
      <c r="B2" s="67" t="s">
        <v>92</v>
      </c>
      <c r="C2" s="67"/>
      <c r="D2" s="67"/>
      <c r="E2" s="67"/>
      <c r="F2" s="67"/>
      <c r="G2" s="64"/>
      <c r="H2" s="64"/>
      <c r="I2" s="64"/>
      <c r="J2" s="64"/>
      <c r="K2" s="64"/>
      <c r="L2" s="64"/>
      <c r="M2" s="64"/>
    </row>
    <row r="3" spans="2:13" s="85" customFormat="1" ht="21" customHeight="1" thickBot="1" x14ac:dyDescent="0.25">
      <c r="B3" s="86" t="s">
        <v>56</v>
      </c>
      <c r="C3" s="87" t="s">
        <v>57</v>
      </c>
      <c r="D3" s="88" t="s">
        <v>58</v>
      </c>
      <c r="E3" s="88" t="s">
        <v>59</v>
      </c>
      <c r="F3" s="87" t="s">
        <v>60</v>
      </c>
    </row>
    <row r="4" spans="2:13" s="16" customFormat="1" ht="30" customHeight="1" thickTop="1" thickBot="1" x14ac:dyDescent="0.25">
      <c r="B4" s="75" t="s">
        <v>98</v>
      </c>
      <c r="C4" s="60" t="str">
        <f>IF('Maturity Assessment'!R37 &gt;= 9, _xlfn.VALUETOTEXT('Maturity Assessment'!R37,)," ")</f>
        <v xml:space="preserve"> </v>
      </c>
      <c r="D4" s="76" t="s">
        <v>111</v>
      </c>
      <c r="E4" s="77" t="s">
        <v>95</v>
      </c>
      <c r="F4" s="78" t="s">
        <v>97</v>
      </c>
    </row>
    <row r="5" spans="2:13" s="16" customFormat="1" ht="30" customHeight="1" thickTop="1" thickBot="1" x14ac:dyDescent="0.25">
      <c r="B5" s="35" t="s">
        <v>61</v>
      </c>
      <c r="C5" s="60" t="str">
        <f>IF('Maturity Assessment'!R37 &gt;= 8, IF('Maturity Assessment'!R37 &lt; 9,_xlfn.VALUETOTEXT('Maturity Assessment'!R37,)," ")," ")</f>
        <v xml:space="preserve"> </v>
      </c>
      <c r="D5" s="36" t="s">
        <v>62</v>
      </c>
      <c r="E5" s="27" t="s">
        <v>63</v>
      </c>
      <c r="F5" s="37">
        <v>8</v>
      </c>
    </row>
    <row r="6" spans="2:13" s="16" customFormat="1" ht="30" customHeight="1" thickBot="1" x14ac:dyDescent="0.25">
      <c r="B6" s="38" t="s">
        <v>64</v>
      </c>
      <c r="C6" s="61" t="str">
        <f>IF('Maturity Assessment'!R37 &gt;= 7, IF('Maturity Assessment'!R37 &lt; 8,_xlfn.VALUETOTEXT('Maturity Assessment'!R37,)," ")," ")</f>
        <v xml:space="preserve"> </v>
      </c>
      <c r="D6" s="39" t="s">
        <v>65</v>
      </c>
      <c r="E6" s="28" t="s">
        <v>66</v>
      </c>
      <c r="F6" s="40">
        <v>7</v>
      </c>
    </row>
    <row r="7" spans="2:13" s="16" customFormat="1" ht="30" customHeight="1" thickBot="1" x14ac:dyDescent="0.25">
      <c r="B7" s="41" t="s">
        <v>67</v>
      </c>
      <c r="C7" s="61" t="str">
        <f>IF('Maturity Assessment'!R37 &gt;= 6, IF('Maturity Assessment'!R37 &lt; 7,_xlfn.VALUETOTEXT('Maturity Assessment'!R37,)," ")," ")</f>
        <v xml:space="preserve"> </v>
      </c>
      <c r="D7" s="42" t="s">
        <v>68</v>
      </c>
      <c r="E7" s="29" t="s">
        <v>69</v>
      </c>
      <c r="F7" s="43">
        <v>6</v>
      </c>
    </row>
    <row r="8" spans="2:13" s="16" customFormat="1" ht="30" customHeight="1" thickBot="1" x14ac:dyDescent="0.25">
      <c r="B8" s="44" t="s">
        <v>70</v>
      </c>
      <c r="C8" s="62" t="str">
        <f>IF('Maturity Assessment'!R37 &gt;= 5, IF('Maturity Assessment'!R37 &lt; 6,_xlfn.VALUETOTEXT('Maturity Assessment'!R37,)," ")," ")</f>
        <v xml:space="preserve"> </v>
      </c>
      <c r="D8" s="45" t="s">
        <v>71</v>
      </c>
      <c r="E8" s="30" t="s">
        <v>72</v>
      </c>
      <c r="F8" s="46">
        <v>5</v>
      </c>
    </row>
    <row r="9" spans="2:13" s="16" customFormat="1" ht="30" customHeight="1" thickTop="1" thickBot="1" x14ac:dyDescent="0.25">
      <c r="B9" s="47" t="s">
        <v>73</v>
      </c>
      <c r="C9" s="60" t="str">
        <f>IF('Maturity Assessment'!R37 &gt;= 4, IF('Maturity Assessment'!R37 &lt; 5,_xlfn.VALUETOTEXT('Maturity Assessment'!R37,)," ")," ")</f>
        <v xml:space="preserve"> </v>
      </c>
      <c r="D9" s="48" t="s">
        <v>74</v>
      </c>
      <c r="E9" s="31" t="s">
        <v>75</v>
      </c>
      <c r="F9" s="49">
        <v>4</v>
      </c>
    </row>
    <row r="10" spans="2:13" s="16" customFormat="1" ht="30" customHeight="1" thickBot="1" x14ac:dyDescent="0.25">
      <c r="B10" s="50" t="s">
        <v>76</v>
      </c>
      <c r="C10" s="61" t="str">
        <f>IF('Maturity Assessment'!R37 &gt;= 3, IF('Maturity Assessment'!R37 &lt; 4,_xlfn.VALUETOTEXT('Maturity Assessment'!R37,)," ")," ")</f>
        <v xml:space="preserve"> </v>
      </c>
      <c r="D10" s="51" t="s">
        <v>77</v>
      </c>
      <c r="E10" s="32" t="s">
        <v>78</v>
      </c>
      <c r="F10" s="52">
        <v>3</v>
      </c>
    </row>
    <row r="11" spans="2:13" s="16" customFormat="1" ht="30" customHeight="1" thickBot="1" x14ac:dyDescent="0.25">
      <c r="B11" s="53" t="s">
        <v>79</v>
      </c>
      <c r="C11" s="62" t="str">
        <f>IF('Maturity Assessment'!R37 &gt;= 2, IF('Maturity Assessment'!R37 &lt; 3,_xlfn.VALUETOTEXT('Maturity Assessment'!R37,)," ")," ")</f>
        <v>2.5</v>
      </c>
      <c r="D11" s="54" t="s">
        <v>80</v>
      </c>
      <c r="E11" s="33" t="s">
        <v>81</v>
      </c>
      <c r="F11" s="55">
        <v>2</v>
      </c>
    </row>
    <row r="12" spans="2:13" s="16" customFormat="1" ht="30" customHeight="1" thickTop="1" thickBot="1" x14ac:dyDescent="0.25">
      <c r="B12" s="70" t="s">
        <v>82</v>
      </c>
      <c r="C12" s="60" t="str">
        <f>IF('Maturity Assessment'!R37 &gt;= 1, IF('Maturity Assessment'!R37 &lt; 2,_xlfn.VALUETOTEXT('Maturity Assessment'!R37,)," ")," ")</f>
        <v xml:space="preserve"> </v>
      </c>
      <c r="D12" s="71" t="s">
        <v>83</v>
      </c>
      <c r="E12" s="72" t="s">
        <v>84</v>
      </c>
      <c r="F12" s="73">
        <v>1</v>
      </c>
    </row>
    <row r="13" spans="2:13" s="16" customFormat="1" ht="30" customHeight="1" thickTop="1" thickBot="1" x14ac:dyDescent="0.25">
      <c r="B13" s="56" t="s">
        <v>99</v>
      </c>
      <c r="C13" s="60" t="str">
        <f>IF('Maturity Assessment'!R37 &lt;1, _xlfn.VALUETOTEXT('Maturity Assessment'!R37,)," ")</f>
        <v xml:space="preserve"> </v>
      </c>
      <c r="D13" s="57" t="s">
        <v>100</v>
      </c>
      <c r="E13" s="34" t="s">
        <v>95</v>
      </c>
      <c r="F13" s="58" t="s">
        <v>101</v>
      </c>
    </row>
    <row r="15" spans="2:13" x14ac:dyDescent="0.25">
      <c r="E15" s="59"/>
    </row>
  </sheetData>
  <mergeCells count="2">
    <mergeCell ref="B1:F1"/>
    <mergeCell ref="B2:F2"/>
  </mergeCells>
  <pageMargins left="0.39370078740157483" right="0.39370078740157483" top="0.39370078740157483" bottom="0.39370078740157483" header="0.39370078740157483" footer="0.3937007874015748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Maturity Assessment</vt:lpstr>
      <vt:lpstr>Maturity Score</vt:lpstr>
      <vt:lpstr>Maturity Score Concise</vt:lpstr>
    </vt:vector>
  </TitlesOfParts>
  <Company>Stacey Barr Pty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PuMP Performance Measurement Maturity Score</dc:title>
  <dc:subject>Calculate your performance measurement maturity score</dc:subject>
  <dc:creator>Stacey Barr</dc:creator>
  <dc:description>Copyright Stacey Barr 2022</dc:description>
  <cp:lastModifiedBy>Stacey</cp:lastModifiedBy>
  <cp:lastPrinted>2021-11-24T07:15:52Z</cp:lastPrinted>
  <dcterms:created xsi:type="dcterms:W3CDTF">2010-10-05T06:34:55Z</dcterms:created>
  <dcterms:modified xsi:type="dcterms:W3CDTF">2022-02-08T06:25:11Z</dcterms:modified>
  <cp:contentStatus>Draft under testing</cp:contentStatus>
</cp:coreProperties>
</file>